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IREL - LUCRARI\CJ Calarasi\2026\2026 macheta\"/>
    </mc:Choice>
  </mc:AlternateContent>
  <bookViews>
    <workbookView xWindow="0" yWindow="0" windowWidth="12060" windowHeight="6372"/>
  </bookViews>
  <sheets>
    <sheet name="CREDIT NOU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9" i="1" l="1"/>
  <c r="O257" i="1"/>
  <c r="O245" i="1"/>
  <c r="O233" i="1"/>
  <c r="O221" i="1"/>
  <c r="O209" i="1"/>
  <c r="O197" i="1"/>
  <c r="O185" i="1"/>
  <c r="O173" i="1"/>
  <c r="O161" i="1"/>
  <c r="O149" i="1"/>
  <c r="F139" i="1"/>
  <c r="F140" i="1" s="1"/>
  <c r="O137" i="1"/>
  <c r="O125" i="1"/>
  <c r="F122" i="1"/>
  <c r="O113" i="1"/>
  <c r="M113" i="1"/>
  <c r="O101" i="1"/>
  <c r="M101" i="1"/>
  <c r="O89" i="1"/>
  <c r="O17" i="1" s="1"/>
  <c r="M89" i="1"/>
  <c r="O77" i="1"/>
  <c r="M77" i="1"/>
  <c r="O65" i="1"/>
  <c r="M65" i="1"/>
  <c r="O53" i="1"/>
  <c r="M53" i="1"/>
  <c r="O41" i="1"/>
  <c r="M41" i="1"/>
  <c r="O29" i="1"/>
  <c r="M29" i="1"/>
  <c r="D18" i="1"/>
  <c r="I17" i="1"/>
  <c r="E17" i="1"/>
  <c r="E11" i="1"/>
  <c r="E13" i="1" s="1"/>
  <c r="B157" i="1" l="1"/>
  <c r="B66" i="1"/>
  <c r="B45" i="1"/>
  <c r="B18" i="1"/>
  <c r="G18" i="1" s="1"/>
  <c r="H18" i="1" s="1"/>
  <c r="B59" i="1"/>
  <c r="B39" i="1"/>
  <c r="B33" i="1"/>
  <c r="B69" i="1"/>
  <c r="B26" i="1"/>
  <c r="B37" i="1"/>
  <c r="B24" i="1"/>
  <c r="B35" i="1"/>
  <c r="B28" i="1"/>
  <c r="B22" i="1"/>
  <c r="B20" i="1"/>
  <c r="B47" i="1"/>
  <c r="B50" i="1"/>
  <c r="B31" i="1"/>
  <c r="B41" i="1"/>
  <c r="B42" i="1"/>
  <c r="B52" i="1"/>
  <c r="B68" i="1"/>
  <c r="B74" i="1"/>
  <c r="B115" i="1"/>
  <c r="B119" i="1"/>
  <c r="B128" i="1"/>
  <c r="B75" i="1"/>
  <c r="B86" i="1"/>
  <c r="B97" i="1"/>
  <c r="B102" i="1"/>
  <c r="B106" i="1"/>
  <c r="B110" i="1"/>
  <c r="B145" i="1"/>
  <c r="B80" i="1"/>
  <c r="B91" i="1"/>
  <c r="B124" i="1"/>
  <c r="B126" i="1"/>
  <c r="B146" i="1"/>
  <c r="B172" i="1"/>
  <c r="B43" i="1"/>
  <c r="B101" i="1"/>
  <c r="B133" i="1"/>
  <c r="B147" i="1"/>
  <c r="B53" i="1"/>
  <c r="B57" i="1"/>
  <c r="B65" i="1"/>
  <c r="B72" i="1"/>
  <c r="B48" i="1"/>
  <c r="B67" i="1"/>
  <c r="B73" i="1"/>
  <c r="B84" i="1"/>
  <c r="B95" i="1"/>
  <c r="B117" i="1"/>
  <c r="B121" i="1"/>
  <c r="B134" i="1"/>
  <c r="B148" i="1"/>
  <c r="B269" i="1"/>
  <c r="B267" i="1"/>
  <c r="B265" i="1"/>
  <c r="B250" i="1"/>
  <c r="B243" i="1"/>
  <c r="B260" i="1"/>
  <c r="B253" i="1"/>
  <c r="B238" i="1"/>
  <c r="B231" i="1"/>
  <c r="B223" i="1"/>
  <c r="B216" i="1"/>
  <c r="B209" i="1"/>
  <c r="B201" i="1"/>
  <c r="B194" i="1"/>
  <c r="B186" i="1"/>
  <c r="B263" i="1"/>
  <c r="B256" i="1"/>
  <c r="B248" i="1"/>
  <c r="B241" i="1"/>
  <c r="B226" i="1"/>
  <c r="B219" i="1"/>
  <c r="B211" i="1"/>
  <c r="B204" i="1"/>
  <c r="B197" i="1"/>
  <c r="B189" i="1"/>
  <c r="B182" i="1"/>
  <c r="B174" i="1"/>
  <c r="B167" i="1"/>
  <c r="B160" i="1"/>
  <c r="B258" i="1"/>
  <c r="B251" i="1"/>
  <c r="B244" i="1"/>
  <c r="B236" i="1"/>
  <c r="B229" i="1"/>
  <c r="B214" i="1"/>
  <c r="B207" i="1"/>
  <c r="B199" i="1"/>
  <c r="B192" i="1"/>
  <c r="B185" i="1"/>
  <c r="B177" i="1"/>
  <c r="B170" i="1"/>
  <c r="B162" i="1"/>
  <c r="B268" i="1"/>
  <c r="B266" i="1"/>
  <c r="B261" i="1"/>
  <c r="B254" i="1"/>
  <c r="B246" i="1"/>
  <c r="B239" i="1"/>
  <c r="B264" i="1"/>
  <c r="B257" i="1"/>
  <c r="B249" i="1"/>
  <c r="B242" i="1"/>
  <c r="B234" i="1"/>
  <c r="B227" i="1"/>
  <c r="B220" i="1"/>
  <c r="B212" i="1"/>
  <c r="B205" i="1"/>
  <c r="B190" i="1"/>
  <c r="B259" i="1"/>
  <c r="B252" i="1"/>
  <c r="B245" i="1"/>
  <c r="B237" i="1"/>
  <c r="B230" i="1"/>
  <c r="B222" i="1"/>
  <c r="B215" i="1"/>
  <c r="B208" i="1"/>
  <c r="B200" i="1"/>
  <c r="B193" i="1"/>
  <c r="B178" i="1"/>
  <c r="B171" i="1"/>
  <c r="B163" i="1"/>
  <c r="B156" i="1"/>
  <c r="B149" i="1"/>
  <c r="B262" i="1"/>
  <c r="B255" i="1"/>
  <c r="B247" i="1"/>
  <c r="B240" i="1"/>
  <c r="B233" i="1"/>
  <c r="B225" i="1"/>
  <c r="B218" i="1"/>
  <c r="B210" i="1"/>
  <c r="B203" i="1"/>
  <c r="B196" i="1"/>
  <c r="B188" i="1"/>
  <c r="B181" i="1"/>
  <c r="B166" i="1"/>
  <c r="B159" i="1"/>
  <c r="B151" i="1"/>
  <c r="B144" i="1"/>
  <c r="B206" i="1"/>
  <c r="B195" i="1"/>
  <c r="B183" i="1"/>
  <c r="B165" i="1"/>
  <c r="B141" i="1"/>
  <c r="B137" i="1"/>
  <c r="B129" i="1"/>
  <c r="B122" i="1"/>
  <c r="B120" i="1"/>
  <c r="B118" i="1"/>
  <c r="B116" i="1"/>
  <c r="B114" i="1"/>
  <c r="B228" i="1"/>
  <c r="B217" i="1"/>
  <c r="B176" i="1"/>
  <c r="B168" i="1"/>
  <c r="B154" i="1"/>
  <c r="B152" i="1"/>
  <c r="B150" i="1"/>
  <c r="B132" i="1"/>
  <c r="B125" i="1"/>
  <c r="B113" i="1"/>
  <c r="B111" i="1"/>
  <c r="B109" i="1"/>
  <c r="B107" i="1"/>
  <c r="B105" i="1"/>
  <c r="B103" i="1"/>
  <c r="B64" i="1"/>
  <c r="B62" i="1"/>
  <c r="B60" i="1"/>
  <c r="B58" i="1"/>
  <c r="B56" i="1"/>
  <c r="B54" i="1"/>
  <c r="B198" i="1"/>
  <c r="B179" i="1"/>
  <c r="B139" i="1"/>
  <c r="B135" i="1"/>
  <c r="B127" i="1"/>
  <c r="B100" i="1"/>
  <c r="B98" i="1"/>
  <c r="B96" i="1"/>
  <c r="B94" i="1"/>
  <c r="B92" i="1"/>
  <c r="B90" i="1"/>
  <c r="B187" i="1"/>
  <c r="B164" i="1"/>
  <c r="B142" i="1"/>
  <c r="B130" i="1"/>
  <c r="B123" i="1"/>
  <c r="B89" i="1"/>
  <c r="B87" i="1"/>
  <c r="B85" i="1"/>
  <c r="B83" i="1"/>
  <c r="B81" i="1"/>
  <c r="B79" i="1"/>
  <c r="B40" i="1"/>
  <c r="B38" i="1"/>
  <c r="B232" i="1"/>
  <c r="B221" i="1"/>
  <c r="B175" i="1"/>
  <c r="B173" i="1"/>
  <c r="B158" i="1"/>
  <c r="B202" i="1"/>
  <c r="B191" i="1"/>
  <c r="B184" i="1"/>
  <c r="B161" i="1"/>
  <c r="B140" i="1"/>
  <c r="B136" i="1"/>
  <c r="B235" i="1"/>
  <c r="B224" i="1"/>
  <c r="B213" i="1"/>
  <c r="B169" i="1"/>
  <c r="B155" i="1"/>
  <c r="B153" i="1"/>
  <c r="B19" i="1"/>
  <c r="G19" i="1" s="1"/>
  <c r="B21" i="1"/>
  <c r="B23" i="1"/>
  <c r="B25" i="1"/>
  <c r="B27" i="1"/>
  <c r="B29" i="1"/>
  <c r="B51" i="1"/>
  <c r="B55" i="1"/>
  <c r="B63" i="1"/>
  <c r="B76" i="1"/>
  <c r="B78" i="1"/>
  <c r="B104" i="1"/>
  <c r="B108" i="1"/>
  <c r="B112" i="1"/>
  <c r="F141" i="1"/>
  <c r="B180" i="1"/>
  <c r="D19" i="1"/>
  <c r="B30" i="1"/>
  <c r="B32" i="1"/>
  <c r="B34" i="1"/>
  <c r="B36" i="1"/>
  <c r="B46" i="1"/>
  <c r="B70" i="1"/>
  <c r="B77" i="1"/>
  <c r="B88" i="1"/>
  <c r="B99" i="1"/>
  <c r="F123" i="1"/>
  <c r="B138" i="1"/>
  <c r="B44" i="1"/>
  <c r="B49" i="1"/>
  <c r="B61" i="1"/>
  <c r="B71" i="1"/>
  <c r="B82" i="1"/>
  <c r="B93" i="1"/>
  <c r="B131" i="1"/>
  <c r="B143" i="1"/>
  <c r="H19" i="1" l="1"/>
  <c r="F142" i="1"/>
  <c r="F124" i="1"/>
  <c r="G20" i="1"/>
  <c r="H20" i="1" s="1"/>
  <c r="D20" i="1"/>
  <c r="F125" i="1" l="1"/>
  <c r="M125" i="1"/>
  <c r="F143" i="1"/>
  <c r="G21" i="1"/>
  <c r="H21" i="1" s="1"/>
  <c r="D21" i="1"/>
  <c r="F144" i="1" l="1"/>
  <c r="F126" i="1"/>
  <c r="G22" i="1"/>
  <c r="H22" i="1" s="1"/>
  <c r="D22" i="1"/>
  <c r="F127" i="1" l="1"/>
  <c r="G23" i="1"/>
  <c r="D23" i="1"/>
  <c r="F145" i="1"/>
  <c r="F146" i="1" l="1"/>
  <c r="H23" i="1"/>
  <c r="D24" i="1"/>
  <c r="G24" i="1"/>
  <c r="H24" i="1" s="1"/>
  <c r="F128" i="1"/>
  <c r="F129" i="1" l="1"/>
  <c r="G25" i="1"/>
  <c r="H25" i="1" s="1"/>
  <c r="D25" i="1"/>
  <c r="F147" i="1"/>
  <c r="F148" i="1" l="1"/>
  <c r="G26" i="1"/>
  <c r="H26" i="1" s="1"/>
  <c r="D26" i="1"/>
  <c r="F130" i="1"/>
  <c r="F131" i="1" l="1"/>
  <c r="G27" i="1"/>
  <c r="H27" i="1" s="1"/>
  <c r="D27" i="1"/>
  <c r="F149" i="1"/>
  <c r="D28" i="1" l="1"/>
  <c r="G28" i="1"/>
  <c r="H28" i="1" s="1"/>
  <c r="F150" i="1"/>
  <c r="M149" i="1"/>
  <c r="F132" i="1"/>
  <c r="F133" i="1" l="1"/>
  <c r="F151" i="1"/>
  <c r="G29" i="1"/>
  <c r="D29" i="1"/>
  <c r="F152" i="1" l="1"/>
  <c r="H29" i="1"/>
  <c r="K29" i="1" s="1"/>
  <c r="N29" i="1"/>
  <c r="L29" i="1" s="1"/>
  <c r="D30" i="1"/>
  <c r="G30" i="1"/>
  <c r="F134" i="1"/>
  <c r="H30" i="1" l="1"/>
  <c r="G31" i="1"/>
  <c r="H31" i="1" s="1"/>
  <c r="D31" i="1"/>
  <c r="F153" i="1"/>
  <c r="F135" i="1"/>
  <c r="D32" i="1" l="1"/>
  <c r="G32" i="1"/>
  <c r="H32" i="1" s="1"/>
  <c r="F136" i="1"/>
  <c r="F154" i="1"/>
  <c r="F155" i="1" l="1"/>
  <c r="F137" i="1"/>
  <c r="G33" i="1"/>
  <c r="H33" i="1" s="1"/>
  <c r="D33" i="1"/>
  <c r="D34" i="1" l="1"/>
  <c r="G34" i="1"/>
  <c r="H34" i="1" s="1"/>
  <c r="M137" i="1"/>
  <c r="F156" i="1"/>
  <c r="F157" i="1" l="1"/>
  <c r="G35" i="1"/>
  <c r="D35" i="1"/>
  <c r="D36" i="1" l="1"/>
  <c r="G36" i="1"/>
  <c r="H36" i="1" s="1"/>
  <c r="H35" i="1"/>
  <c r="F158" i="1"/>
  <c r="F159" i="1" l="1"/>
  <c r="G37" i="1"/>
  <c r="H37" i="1" s="1"/>
  <c r="D37" i="1"/>
  <c r="G38" i="1" l="1"/>
  <c r="H38" i="1" s="1"/>
  <c r="D38" i="1"/>
  <c r="F160" i="1"/>
  <c r="F161" i="1" l="1"/>
  <c r="G39" i="1"/>
  <c r="H39" i="1" s="1"/>
  <c r="D39" i="1"/>
  <c r="G40" i="1" l="1"/>
  <c r="H40" i="1" s="1"/>
  <c r="D40" i="1"/>
  <c r="M161" i="1"/>
  <c r="G41" i="1" l="1"/>
  <c r="D41" i="1"/>
  <c r="D42" i="1" l="1"/>
  <c r="G42" i="1"/>
  <c r="H41" i="1"/>
  <c r="K41" i="1" s="1"/>
  <c r="N41" i="1"/>
  <c r="L41" i="1" s="1"/>
  <c r="H42" i="1" l="1"/>
  <c r="G43" i="1"/>
  <c r="H43" i="1" s="1"/>
  <c r="D43" i="1"/>
  <c r="G44" i="1" l="1"/>
  <c r="H44" i="1" s="1"/>
  <c r="D44" i="1"/>
  <c r="G45" i="1" l="1"/>
  <c r="D45" i="1"/>
  <c r="D46" i="1" l="1"/>
  <c r="G46" i="1"/>
  <c r="H46" i="1" s="1"/>
  <c r="H45" i="1"/>
  <c r="D47" i="1" l="1"/>
  <c r="G47" i="1"/>
  <c r="H47" i="1" s="1"/>
  <c r="G48" i="1" l="1"/>
  <c r="H48" i="1" s="1"/>
  <c r="D48" i="1"/>
  <c r="D49" i="1" l="1"/>
  <c r="G49" i="1"/>
  <c r="H49" i="1" s="1"/>
  <c r="G50" i="1" l="1"/>
  <c r="H50" i="1" s="1"/>
  <c r="D50" i="1"/>
  <c r="D51" i="1" l="1"/>
  <c r="G51" i="1"/>
  <c r="H51" i="1" s="1"/>
  <c r="G52" i="1" l="1"/>
  <c r="H52" i="1" s="1"/>
  <c r="D52" i="1"/>
  <c r="D53" i="1" l="1"/>
  <c r="G53" i="1"/>
  <c r="H53" i="1" l="1"/>
  <c r="K53" i="1" s="1"/>
  <c r="N53" i="1"/>
  <c r="L53" i="1" s="1"/>
  <c r="G54" i="1"/>
  <c r="D54" i="1"/>
  <c r="H54" i="1" l="1"/>
  <c r="G55" i="1"/>
  <c r="H55" i="1" s="1"/>
  <c r="D55" i="1"/>
  <c r="G56" i="1" l="1"/>
  <c r="H56" i="1" s="1"/>
  <c r="D56" i="1"/>
  <c r="G57" i="1" l="1"/>
  <c r="H57" i="1" s="1"/>
  <c r="D57" i="1"/>
  <c r="G58" i="1" l="1"/>
  <c r="D58" i="1"/>
  <c r="G59" i="1" l="1"/>
  <c r="H59" i="1" s="1"/>
  <c r="D59" i="1"/>
  <c r="H58" i="1"/>
  <c r="G60" i="1" l="1"/>
  <c r="D60" i="1"/>
  <c r="G61" i="1" l="1"/>
  <c r="H61" i="1" s="1"/>
  <c r="D61" i="1"/>
  <c r="H60" i="1"/>
  <c r="G62" i="1" l="1"/>
  <c r="H62" i="1" s="1"/>
  <c r="D62" i="1"/>
  <c r="G63" i="1" l="1"/>
  <c r="H63" i="1" s="1"/>
  <c r="D63" i="1"/>
  <c r="G64" i="1" l="1"/>
  <c r="H64" i="1" s="1"/>
  <c r="D64" i="1"/>
  <c r="G65" i="1" l="1"/>
  <c r="D65" i="1"/>
  <c r="D66" i="1" l="1"/>
  <c r="G66" i="1"/>
  <c r="H65" i="1"/>
  <c r="K65" i="1" s="1"/>
  <c r="N65" i="1"/>
  <c r="L65" i="1" s="1"/>
  <c r="H66" i="1" l="1"/>
  <c r="G67" i="1"/>
  <c r="H67" i="1" s="1"/>
  <c r="D67" i="1"/>
  <c r="D68" i="1" l="1"/>
  <c r="G68" i="1"/>
  <c r="H68" i="1" s="1"/>
  <c r="G69" i="1" l="1"/>
  <c r="D69" i="1"/>
  <c r="G70" i="1" l="1"/>
  <c r="H70" i="1" s="1"/>
  <c r="D70" i="1"/>
  <c r="H69" i="1"/>
  <c r="G71" i="1" l="1"/>
  <c r="D71" i="1"/>
  <c r="G72" i="1" l="1"/>
  <c r="H72" i="1" s="1"/>
  <c r="D72" i="1"/>
  <c r="H71" i="1"/>
  <c r="G73" i="1" l="1"/>
  <c r="D73" i="1"/>
  <c r="G74" i="1" l="1"/>
  <c r="H74" i="1" s="1"/>
  <c r="D74" i="1"/>
  <c r="H73" i="1"/>
  <c r="G75" i="1" l="1"/>
  <c r="H75" i="1" s="1"/>
  <c r="D75" i="1"/>
  <c r="G76" i="1" l="1"/>
  <c r="H76" i="1" s="1"/>
  <c r="D76" i="1"/>
  <c r="D77" i="1" l="1"/>
  <c r="G77" i="1"/>
  <c r="H77" i="1" l="1"/>
  <c r="K77" i="1" s="1"/>
  <c r="N77" i="1"/>
  <c r="L77" i="1" s="1"/>
  <c r="G78" i="1"/>
  <c r="D78" i="1"/>
  <c r="H78" i="1" l="1"/>
  <c r="G79" i="1"/>
  <c r="H79" i="1" s="1"/>
  <c r="D79" i="1"/>
  <c r="G80" i="1" l="1"/>
  <c r="H80" i="1" s="1"/>
  <c r="D80" i="1"/>
  <c r="G81" i="1" l="1"/>
  <c r="D81" i="1"/>
  <c r="G82" i="1" l="1"/>
  <c r="H82" i="1" s="1"/>
  <c r="D82" i="1"/>
  <c r="H81" i="1"/>
  <c r="G83" i="1" l="1"/>
  <c r="D83" i="1"/>
  <c r="G84" i="1" l="1"/>
  <c r="H84" i="1" s="1"/>
  <c r="D84" i="1"/>
  <c r="H83" i="1"/>
  <c r="G85" i="1" l="1"/>
  <c r="D85" i="1"/>
  <c r="G86" i="1" l="1"/>
  <c r="H86" i="1" s="1"/>
  <c r="D86" i="1"/>
  <c r="H85" i="1"/>
  <c r="G87" i="1" l="1"/>
  <c r="H87" i="1" s="1"/>
  <c r="D87" i="1"/>
  <c r="D88" i="1" l="1"/>
  <c r="G88" i="1"/>
  <c r="H88" i="1" s="1"/>
  <c r="G89" i="1" l="1"/>
  <c r="D89" i="1"/>
  <c r="D90" i="1" l="1"/>
  <c r="G90" i="1"/>
  <c r="H89" i="1"/>
  <c r="K89" i="1" s="1"/>
  <c r="N89" i="1"/>
  <c r="L89" i="1" l="1"/>
  <c r="H90" i="1"/>
  <c r="G91" i="1"/>
  <c r="H91" i="1" s="1"/>
  <c r="D91" i="1"/>
  <c r="D92" i="1" l="1"/>
  <c r="G92" i="1"/>
  <c r="H92" i="1" s="1"/>
  <c r="G93" i="1" l="1"/>
  <c r="D93" i="1"/>
  <c r="D94" i="1" l="1"/>
  <c r="G94" i="1"/>
  <c r="H94" i="1" s="1"/>
  <c r="H93" i="1"/>
  <c r="G95" i="1" l="1"/>
  <c r="D95" i="1"/>
  <c r="D96" i="1" l="1"/>
  <c r="G96" i="1"/>
  <c r="H96" i="1" s="1"/>
  <c r="H95" i="1"/>
  <c r="G97" i="1" l="1"/>
  <c r="D97" i="1"/>
  <c r="D98" i="1" l="1"/>
  <c r="G98" i="1"/>
  <c r="H98" i="1" s="1"/>
  <c r="H97" i="1"/>
  <c r="D99" i="1" l="1"/>
  <c r="G99" i="1"/>
  <c r="H99" i="1" s="1"/>
  <c r="D100" i="1" l="1"/>
  <c r="G100" i="1"/>
  <c r="H100" i="1" s="1"/>
  <c r="G101" i="1" l="1"/>
  <c r="D101" i="1"/>
  <c r="G102" i="1" l="1"/>
  <c r="D102" i="1"/>
  <c r="H101" i="1"/>
  <c r="K101" i="1" s="1"/>
  <c r="N101" i="1"/>
  <c r="L101" i="1" l="1"/>
  <c r="D103" i="1"/>
  <c r="G103" i="1"/>
  <c r="H103" i="1" s="1"/>
  <c r="H102" i="1"/>
  <c r="G104" i="1" l="1"/>
  <c r="H104" i="1" s="1"/>
  <c r="D104" i="1"/>
  <c r="D105" i="1" l="1"/>
  <c r="G105" i="1"/>
  <c r="H105" i="1" l="1"/>
  <c r="G106" i="1"/>
  <c r="H106" i="1" s="1"/>
  <c r="D106" i="1"/>
  <c r="D107" i="1" l="1"/>
  <c r="G107" i="1"/>
  <c r="H107" i="1" s="1"/>
  <c r="G108" i="1" l="1"/>
  <c r="D108" i="1"/>
  <c r="D109" i="1" l="1"/>
  <c r="G109" i="1"/>
  <c r="H109" i="1" s="1"/>
  <c r="H108" i="1"/>
  <c r="G110" i="1" l="1"/>
  <c r="H110" i="1" s="1"/>
  <c r="D110" i="1"/>
  <c r="D111" i="1" l="1"/>
  <c r="G111" i="1"/>
  <c r="H111" i="1" s="1"/>
  <c r="G112" i="1" l="1"/>
  <c r="H112" i="1" s="1"/>
  <c r="D112" i="1"/>
  <c r="D113" i="1" l="1"/>
  <c r="G113" i="1"/>
  <c r="H113" i="1" l="1"/>
  <c r="K113" i="1" s="1"/>
  <c r="N113" i="1"/>
  <c r="G114" i="1"/>
  <c r="D114" i="1"/>
  <c r="H114" i="1" l="1"/>
  <c r="L113" i="1"/>
  <c r="G115" i="1"/>
  <c r="H115" i="1" s="1"/>
  <c r="D115" i="1"/>
  <c r="G116" i="1" l="1"/>
  <c r="H116" i="1" s="1"/>
  <c r="D116" i="1"/>
  <c r="G117" i="1" l="1"/>
  <c r="D117" i="1"/>
  <c r="G118" i="1" l="1"/>
  <c r="H118" i="1" s="1"/>
  <c r="D118" i="1"/>
  <c r="H117" i="1"/>
  <c r="G119" i="1" l="1"/>
  <c r="D119" i="1"/>
  <c r="G120" i="1" l="1"/>
  <c r="H120" i="1" s="1"/>
  <c r="D120" i="1"/>
  <c r="H119" i="1"/>
  <c r="G121" i="1" l="1"/>
  <c r="D121" i="1"/>
  <c r="G122" i="1" l="1"/>
  <c r="H122" i="1" s="1"/>
  <c r="D122" i="1"/>
  <c r="H121" i="1"/>
  <c r="G123" i="1" l="1"/>
  <c r="H123" i="1" s="1"/>
  <c r="D123" i="1"/>
  <c r="G124" i="1" l="1"/>
  <c r="H124" i="1" s="1"/>
  <c r="D124" i="1"/>
  <c r="D125" i="1" l="1"/>
  <c r="G125" i="1"/>
  <c r="H125" i="1" l="1"/>
  <c r="K125" i="1" s="1"/>
  <c r="N125" i="1"/>
  <c r="G126" i="1"/>
  <c r="D126" i="1"/>
  <c r="D127" i="1" l="1"/>
  <c r="G127" i="1"/>
  <c r="H127" i="1" s="1"/>
  <c r="L125" i="1"/>
  <c r="H126" i="1"/>
  <c r="G128" i="1" l="1"/>
  <c r="D128" i="1"/>
  <c r="G129" i="1" l="1"/>
  <c r="H129" i="1" s="1"/>
  <c r="D129" i="1"/>
  <c r="H128" i="1"/>
  <c r="G130" i="1" l="1"/>
  <c r="D130" i="1"/>
  <c r="G131" i="1" l="1"/>
  <c r="H131" i="1" s="1"/>
  <c r="D131" i="1"/>
  <c r="H130" i="1"/>
  <c r="D132" i="1" l="1"/>
  <c r="G132" i="1"/>
  <c r="G133" i="1" l="1"/>
  <c r="H133" i="1" s="1"/>
  <c r="D133" i="1"/>
  <c r="H132" i="1"/>
  <c r="G134" i="1" l="1"/>
  <c r="D134" i="1"/>
  <c r="D135" i="1" l="1"/>
  <c r="G135" i="1"/>
  <c r="H135" i="1" s="1"/>
  <c r="H134" i="1"/>
  <c r="G136" i="1" l="1"/>
  <c r="H136" i="1" s="1"/>
  <c r="D136" i="1"/>
  <c r="G137" i="1" l="1"/>
  <c r="D137" i="1"/>
  <c r="D138" i="1" l="1"/>
  <c r="G138" i="1"/>
  <c r="H137" i="1"/>
  <c r="K137" i="1" s="1"/>
  <c r="N137" i="1"/>
  <c r="L137" i="1" l="1"/>
  <c r="H138" i="1"/>
  <c r="D139" i="1"/>
  <c r="G139" i="1"/>
  <c r="H139" i="1" s="1"/>
  <c r="G140" i="1" l="1"/>
  <c r="H140" i="1" s="1"/>
  <c r="D140" i="1"/>
  <c r="G141" i="1" l="1"/>
  <c r="D141" i="1"/>
  <c r="G142" i="1" l="1"/>
  <c r="H142" i="1" s="1"/>
  <c r="D142" i="1"/>
  <c r="H141" i="1"/>
  <c r="D143" i="1" l="1"/>
  <c r="G143" i="1"/>
  <c r="H143" i="1" l="1"/>
  <c r="D144" i="1"/>
  <c r="G144" i="1"/>
  <c r="H144" i="1" s="1"/>
  <c r="G145" i="1" l="1"/>
  <c r="H145" i="1" s="1"/>
  <c r="D145" i="1"/>
  <c r="G146" i="1" l="1"/>
  <c r="H146" i="1" s="1"/>
  <c r="D146" i="1"/>
  <c r="D147" i="1" l="1"/>
  <c r="G147" i="1"/>
  <c r="H147" i="1" s="1"/>
  <c r="G148" i="1" l="1"/>
  <c r="H148" i="1" s="1"/>
  <c r="D148" i="1"/>
  <c r="D149" i="1" l="1"/>
  <c r="G149" i="1"/>
  <c r="H149" i="1" l="1"/>
  <c r="K149" i="1" s="1"/>
  <c r="N149" i="1"/>
  <c r="L149" i="1" s="1"/>
  <c r="D150" i="1"/>
  <c r="G150" i="1"/>
  <c r="H150" i="1" l="1"/>
  <c r="D151" i="1"/>
  <c r="G151" i="1"/>
  <c r="H151" i="1" s="1"/>
  <c r="G152" i="1" l="1"/>
  <c r="H152" i="1" s="1"/>
  <c r="D152" i="1"/>
  <c r="G153" i="1" l="1"/>
  <c r="D153" i="1"/>
  <c r="D154" i="1" l="1"/>
  <c r="G154" i="1"/>
  <c r="H154" i="1" s="1"/>
  <c r="H153" i="1"/>
  <c r="G155" i="1" l="1"/>
  <c r="D155" i="1"/>
  <c r="G156" i="1" l="1"/>
  <c r="H156" i="1" s="1"/>
  <c r="D156" i="1"/>
  <c r="H155" i="1"/>
  <c r="G157" i="1" l="1"/>
  <c r="D157" i="1"/>
  <c r="H157" i="1" l="1"/>
  <c r="D158" i="1"/>
  <c r="G158" i="1"/>
  <c r="H158" i="1" s="1"/>
  <c r="D159" i="1" l="1"/>
  <c r="G159" i="1"/>
  <c r="H159" i="1" s="1"/>
  <c r="G160" i="1" l="1"/>
  <c r="H160" i="1" s="1"/>
  <c r="D160" i="1"/>
  <c r="G161" i="1" l="1"/>
  <c r="D161" i="1"/>
  <c r="G162" i="1" l="1"/>
  <c r="F162" i="1"/>
  <c r="H161" i="1"/>
  <c r="K161" i="1" s="1"/>
  <c r="N161" i="1"/>
  <c r="L161" i="1" s="1"/>
  <c r="H162" i="1" l="1"/>
  <c r="F163" i="1"/>
  <c r="D162" i="1"/>
  <c r="G163" i="1" l="1"/>
  <c r="H163" i="1" s="1"/>
  <c r="D163" i="1"/>
  <c r="F164" i="1"/>
  <c r="F165" i="1" l="1"/>
  <c r="G164" i="1"/>
  <c r="H164" i="1" s="1"/>
  <c r="D164" i="1"/>
  <c r="D165" i="1" l="1"/>
  <c r="G165" i="1"/>
  <c r="F166" i="1"/>
  <c r="H165" i="1"/>
  <c r="F167" i="1" l="1"/>
  <c r="D166" i="1"/>
  <c r="G166" i="1"/>
  <c r="H166" i="1" s="1"/>
  <c r="G167" i="1" l="1"/>
  <c r="D167" i="1"/>
  <c r="F168" i="1"/>
  <c r="H167" i="1"/>
  <c r="F169" i="1" l="1"/>
  <c r="G168" i="1"/>
  <c r="H168" i="1" s="1"/>
  <c r="D168" i="1"/>
  <c r="D169" i="1" l="1"/>
  <c r="G169" i="1"/>
  <c r="F170" i="1"/>
  <c r="H169" i="1"/>
  <c r="F171" i="1" l="1"/>
  <c r="D170" i="1"/>
  <c r="G170" i="1"/>
  <c r="H170" i="1" s="1"/>
  <c r="G171" i="1" l="1"/>
  <c r="D171" i="1"/>
  <c r="H171" i="1"/>
  <c r="F172" i="1"/>
  <c r="F173" i="1" l="1"/>
  <c r="G172" i="1"/>
  <c r="H172" i="1" s="1"/>
  <c r="D172" i="1"/>
  <c r="D173" i="1" l="1"/>
  <c r="G173" i="1"/>
  <c r="N173" i="1" s="1"/>
  <c r="H173" i="1"/>
  <c r="K173" i="1" s="1"/>
  <c r="F174" i="1"/>
  <c r="M173" i="1"/>
  <c r="L173" i="1" l="1"/>
  <c r="F175" i="1"/>
  <c r="G174" i="1"/>
  <c r="H174" i="1" s="1"/>
  <c r="D174" i="1"/>
  <c r="G175" i="1" l="1"/>
  <c r="D175" i="1"/>
  <c r="F176" i="1"/>
  <c r="H175" i="1"/>
  <c r="F177" i="1" l="1"/>
  <c r="D176" i="1"/>
  <c r="G176" i="1"/>
  <c r="D177" i="1" l="1"/>
  <c r="G177" i="1"/>
  <c r="H176" i="1"/>
  <c r="H177" i="1"/>
  <c r="F178" i="1"/>
  <c r="F179" i="1" l="1"/>
  <c r="G178" i="1"/>
  <c r="H178" i="1" s="1"/>
  <c r="D178" i="1"/>
  <c r="F180" i="1" l="1"/>
  <c r="G179" i="1"/>
  <c r="H179" i="1" s="1"/>
  <c r="D179" i="1"/>
  <c r="D180" i="1" l="1"/>
  <c r="G180" i="1"/>
  <c r="F181" i="1"/>
  <c r="H180" i="1"/>
  <c r="F182" i="1" l="1"/>
  <c r="D181" i="1"/>
  <c r="G181" i="1"/>
  <c r="H181" i="1" s="1"/>
  <c r="G182" i="1" l="1"/>
  <c r="D182" i="1"/>
  <c r="F183" i="1"/>
  <c r="H182" i="1"/>
  <c r="F184" i="1" l="1"/>
  <c r="G183" i="1"/>
  <c r="H183" i="1" s="1"/>
  <c r="D183" i="1"/>
  <c r="D184" i="1" l="1"/>
  <c r="G184" i="1"/>
  <c r="F185" i="1"/>
  <c r="H184" i="1"/>
  <c r="F186" i="1" l="1"/>
  <c r="M185" i="1"/>
  <c r="D185" i="1"/>
  <c r="G185" i="1"/>
  <c r="N185" i="1" s="1"/>
  <c r="G186" i="1" l="1"/>
  <c r="D186" i="1"/>
  <c r="L185" i="1"/>
  <c r="H185" i="1"/>
  <c r="K185" i="1" s="1"/>
  <c r="F187" i="1"/>
  <c r="H186" i="1"/>
  <c r="F188" i="1" l="1"/>
  <c r="G187" i="1"/>
  <c r="H187" i="1" s="1"/>
  <c r="D187" i="1"/>
  <c r="D188" i="1" l="1"/>
  <c r="G188" i="1"/>
  <c r="H188" i="1" s="1"/>
  <c r="F189" i="1"/>
  <c r="F190" i="1" l="1"/>
  <c r="D189" i="1"/>
  <c r="G189" i="1"/>
  <c r="G190" i="1" l="1"/>
  <c r="D190" i="1"/>
  <c r="H189" i="1"/>
  <c r="H190" i="1"/>
  <c r="F191" i="1"/>
  <c r="F192" i="1" l="1"/>
  <c r="G191" i="1"/>
  <c r="H191" i="1" s="1"/>
  <c r="D191" i="1"/>
  <c r="D192" i="1" l="1"/>
  <c r="G192" i="1"/>
  <c r="H192" i="1"/>
  <c r="F193" i="1"/>
  <c r="F194" i="1" l="1"/>
  <c r="G193" i="1"/>
  <c r="H193" i="1" s="1"/>
  <c r="D193" i="1"/>
  <c r="G194" i="1" l="1"/>
  <c r="D194" i="1"/>
  <c r="F195" i="1"/>
  <c r="H194" i="1"/>
  <c r="G195" i="1" l="1"/>
  <c r="D195" i="1"/>
  <c r="F196" i="1"/>
  <c r="H195" i="1"/>
  <c r="F197" i="1" l="1"/>
  <c r="D196" i="1"/>
  <c r="G196" i="1"/>
  <c r="H196" i="1" s="1"/>
  <c r="D197" i="1" l="1"/>
  <c r="G197" i="1"/>
  <c r="N197" i="1" s="1"/>
  <c r="F198" i="1"/>
  <c r="H197" i="1"/>
  <c r="K197" i="1" s="1"/>
  <c r="M197" i="1"/>
  <c r="L197" i="1" s="1"/>
  <c r="F199" i="1" l="1"/>
  <c r="G198" i="1"/>
  <c r="D198" i="1"/>
  <c r="D199" i="1" l="1"/>
  <c r="G199" i="1"/>
  <c r="H198" i="1"/>
  <c r="H199" i="1"/>
  <c r="F200" i="1"/>
  <c r="F201" i="1" l="1"/>
  <c r="G200" i="1"/>
  <c r="D200" i="1"/>
  <c r="G201" i="1" l="1"/>
  <c r="D201" i="1"/>
  <c r="F202" i="1"/>
  <c r="H201" i="1"/>
  <c r="H200" i="1"/>
  <c r="F203" i="1" l="1"/>
  <c r="G202" i="1"/>
  <c r="D202" i="1"/>
  <c r="D203" i="1" l="1"/>
  <c r="G203" i="1"/>
  <c r="H202" i="1"/>
  <c r="H203" i="1"/>
  <c r="F204" i="1"/>
  <c r="F205" i="1" l="1"/>
  <c r="D204" i="1"/>
  <c r="G204" i="1"/>
  <c r="H204" i="1" s="1"/>
  <c r="G205" i="1" l="1"/>
  <c r="D205" i="1"/>
  <c r="H205" i="1"/>
  <c r="F206" i="1"/>
  <c r="F207" i="1" l="1"/>
  <c r="G206" i="1"/>
  <c r="H206" i="1" s="1"/>
  <c r="D206" i="1"/>
  <c r="D207" i="1" l="1"/>
  <c r="G207" i="1"/>
  <c r="H207" i="1"/>
  <c r="F208" i="1"/>
  <c r="F209" i="1" l="1"/>
  <c r="G208" i="1"/>
  <c r="H208" i="1" s="1"/>
  <c r="D208" i="1"/>
  <c r="G209" i="1" l="1"/>
  <c r="N209" i="1" s="1"/>
  <c r="D209" i="1"/>
  <c r="F210" i="1"/>
  <c r="H209" i="1"/>
  <c r="K209" i="1" s="1"/>
  <c r="M209" i="1"/>
  <c r="L209" i="1" s="1"/>
  <c r="F211" i="1" l="1"/>
  <c r="D210" i="1"/>
  <c r="G210" i="1"/>
  <c r="D211" i="1" l="1"/>
  <c r="G211" i="1"/>
  <c r="F212" i="1"/>
  <c r="H211" i="1"/>
  <c r="H210" i="1"/>
  <c r="F213" i="1" l="1"/>
  <c r="G212" i="1"/>
  <c r="D212" i="1"/>
  <c r="H212" i="1" l="1"/>
  <c r="G213" i="1"/>
  <c r="D213" i="1"/>
  <c r="F214" i="1"/>
  <c r="H213" i="1"/>
  <c r="F215" i="1" l="1"/>
  <c r="D214" i="1"/>
  <c r="G214" i="1"/>
  <c r="H214" i="1" s="1"/>
  <c r="G215" i="1" l="1"/>
  <c r="D215" i="1"/>
  <c r="H215" i="1"/>
  <c r="F216" i="1"/>
  <c r="F217" i="1" l="1"/>
  <c r="G216" i="1"/>
  <c r="H216" i="1" s="1"/>
  <c r="D216" i="1"/>
  <c r="G217" i="1" l="1"/>
  <c r="D217" i="1"/>
  <c r="F218" i="1"/>
  <c r="H217" i="1"/>
  <c r="F219" i="1" l="1"/>
  <c r="D218" i="1"/>
  <c r="G218" i="1"/>
  <c r="H218" i="1" s="1"/>
  <c r="D219" i="1" l="1"/>
  <c r="G219" i="1"/>
  <c r="F220" i="1"/>
  <c r="H219" i="1"/>
  <c r="F221" i="1" l="1"/>
  <c r="G220" i="1"/>
  <c r="H220" i="1" s="1"/>
  <c r="D220" i="1"/>
  <c r="G221" i="1" l="1"/>
  <c r="N221" i="1" s="1"/>
  <c r="D221" i="1"/>
  <c r="F222" i="1"/>
  <c r="H221" i="1"/>
  <c r="K221" i="1" s="1"/>
  <c r="M221" i="1"/>
  <c r="L221" i="1" s="1"/>
  <c r="F223" i="1" l="1"/>
  <c r="G222" i="1"/>
  <c r="D222" i="1"/>
  <c r="G223" i="1" l="1"/>
  <c r="D223" i="1"/>
  <c r="F224" i="1"/>
  <c r="H223" i="1"/>
  <c r="H222" i="1"/>
  <c r="F225" i="1" l="1"/>
  <c r="G224" i="1"/>
  <c r="D224" i="1"/>
  <c r="D225" i="1" l="1"/>
  <c r="G225" i="1"/>
  <c r="H224" i="1"/>
  <c r="H225" i="1"/>
  <c r="F226" i="1"/>
  <c r="F227" i="1" l="1"/>
  <c r="D226" i="1"/>
  <c r="G226" i="1"/>
  <c r="H226" i="1" s="1"/>
  <c r="G227" i="1" l="1"/>
  <c r="D227" i="1"/>
  <c r="H227" i="1"/>
  <c r="F228" i="1"/>
  <c r="F229" i="1" l="1"/>
  <c r="G228" i="1"/>
  <c r="H228" i="1" s="1"/>
  <c r="D228" i="1"/>
  <c r="D229" i="1" l="1"/>
  <c r="G229" i="1"/>
  <c r="H229" i="1"/>
  <c r="F230" i="1"/>
  <c r="F231" i="1" l="1"/>
  <c r="G230" i="1"/>
  <c r="H230" i="1" s="1"/>
  <c r="D230" i="1"/>
  <c r="G231" i="1" l="1"/>
  <c r="D231" i="1"/>
  <c r="F232" i="1"/>
  <c r="H231" i="1"/>
  <c r="F233" i="1" l="1"/>
  <c r="G232" i="1"/>
  <c r="H232" i="1" s="1"/>
  <c r="D232" i="1"/>
  <c r="D233" i="1" l="1"/>
  <c r="G233" i="1"/>
  <c r="N233" i="1" s="1"/>
  <c r="F234" i="1"/>
  <c r="H233" i="1"/>
  <c r="K233" i="1" s="1"/>
  <c r="M233" i="1"/>
  <c r="L233" i="1" s="1"/>
  <c r="F235" i="1" l="1"/>
  <c r="G234" i="1"/>
  <c r="D234" i="1"/>
  <c r="G235" i="1" l="1"/>
  <c r="D235" i="1"/>
  <c r="F236" i="1"/>
  <c r="H235" i="1"/>
  <c r="H234" i="1"/>
  <c r="F237" i="1" l="1"/>
  <c r="D236" i="1"/>
  <c r="G236" i="1"/>
  <c r="G237" i="1" l="1"/>
  <c r="D237" i="1"/>
  <c r="H236" i="1"/>
  <c r="H237" i="1"/>
  <c r="F238" i="1"/>
  <c r="F239" i="1" l="1"/>
  <c r="G238" i="1"/>
  <c r="H238" i="1" s="1"/>
  <c r="D238" i="1"/>
  <c r="G239" i="1" l="1"/>
  <c r="D239" i="1"/>
  <c r="H239" i="1"/>
  <c r="F240" i="1"/>
  <c r="F241" i="1" l="1"/>
  <c r="G240" i="1"/>
  <c r="H240" i="1" s="1"/>
  <c r="D240" i="1"/>
  <c r="D241" i="1" l="1"/>
  <c r="G241" i="1"/>
  <c r="F242" i="1"/>
  <c r="H241" i="1"/>
  <c r="F243" i="1" l="1"/>
  <c r="G242" i="1"/>
  <c r="H242" i="1" s="1"/>
  <c r="D242" i="1"/>
  <c r="G243" i="1" l="1"/>
  <c r="D243" i="1"/>
  <c r="F244" i="1"/>
  <c r="H243" i="1"/>
  <c r="F245" i="1" l="1"/>
  <c r="G244" i="1"/>
  <c r="H244" i="1" s="1"/>
  <c r="D244" i="1"/>
  <c r="G245" i="1" l="1"/>
  <c r="N245" i="1" s="1"/>
  <c r="D245" i="1"/>
  <c r="F246" i="1"/>
  <c r="H245" i="1"/>
  <c r="K245" i="1" s="1"/>
  <c r="M245" i="1"/>
  <c r="L245" i="1" s="1"/>
  <c r="F247" i="1" l="1"/>
  <c r="G246" i="1"/>
  <c r="D246" i="1"/>
  <c r="G247" i="1" l="1"/>
  <c r="D247" i="1"/>
  <c r="F248" i="1"/>
  <c r="H247" i="1"/>
  <c r="H246" i="1"/>
  <c r="F249" i="1" l="1"/>
  <c r="D248" i="1"/>
  <c r="G248" i="1"/>
  <c r="G249" i="1" l="1"/>
  <c r="D249" i="1"/>
  <c r="H248" i="1"/>
  <c r="H249" i="1"/>
  <c r="F250" i="1"/>
  <c r="F251" i="1" l="1"/>
  <c r="G250" i="1"/>
  <c r="D250" i="1"/>
  <c r="G251" i="1" l="1"/>
  <c r="D251" i="1"/>
  <c r="H250" i="1"/>
  <c r="F252" i="1"/>
  <c r="H251" i="1"/>
  <c r="F253" i="1" l="1"/>
  <c r="G252" i="1"/>
  <c r="H252" i="1" s="1"/>
  <c r="D252" i="1"/>
  <c r="D253" i="1" l="1"/>
  <c r="G253" i="1"/>
  <c r="F254" i="1"/>
  <c r="H253" i="1"/>
  <c r="F255" i="1" l="1"/>
  <c r="G254" i="1"/>
  <c r="H254" i="1" s="1"/>
  <c r="D254" i="1"/>
  <c r="G255" i="1" l="1"/>
  <c r="D255" i="1"/>
  <c r="F256" i="1"/>
  <c r="H255" i="1"/>
  <c r="F257" i="1" l="1"/>
  <c r="D256" i="1"/>
  <c r="G256" i="1"/>
  <c r="H256" i="1" s="1"/>
  <c r="G257" i="1" l="1"/>
  <c r="N257" i="1" s="1"/>
  <c r="D257" i="1"/>
  <c r="F258" i="1"/>
  <c r="H257" i="1"/>
  <c r="K257" i="1" s="1"/>
  <c r="M257" i="1"/>
  <c r="L257" i="1" s="1"/>
  <c r="F259" i="1" l="1"/>
  <c r="G258" i="1"/>
  <c r="D258" i="1"/>
  <c r="G259" i="1" l="1"/>
  <c r="D259" i="1"/>
  <c r="H258" i="1"/>
  <c r="H259" i="1"/>
  <c r="F260" i="1"/>
  <c r="F261" i="1" l="1"/>
  <c r="D260" i="1"/>
  <c r="G260" i="1"/>
  <c r="G261" i="1" l="1"/>
  <c r="H261" i="1" s="1"/>
  <c r="D261" i="1"/>
  <c r="H260" i="1"/>
  <c r="F262" i="1"/>
  <c r="F263" i="1" l="1"/>
  <c r="G262" i="1"/>
  <c r="D262" i="1"/>
  <c r="D263" i="1" l="1"/>
  <c r="G263" i="1"/>
  <c r="H262" i="1"/>
  <c r="F264" i="1"/>
  <c r="H263" i="1"/>
  <c r="F17" i="1" l="1"/>
  <c r="M269" i="1"/>
  <c r="G264" i="1"/>
  <c r="H264" i="1" s="1"/>
  <c r="D264" i="1"/>
  <c r="G265" i="1" l="1"/>
  <c r="H265" i="1" s="1"/>
  <c r="D265" i="1"/>
  <c r="M17" i="1"/>
  <c r="G266" i="1" l="1"/>
  <c r="H266" i="1" s="1"/>
  <c r="D266" i="1"/>
  <c r="G267" i="1" l="1"/>
  <c r="H267" i="1" s="1"/>
  <c r="D267" i="1"/>
  <c r="G268" i="1" l="1"/>
  <c r="H268" i="1" s="1"/>
  <c r="D268" i="1"/>
  <c r="G269" i="1" l="1"/>
  <c r="D269" i="1"/>
  <c r="H269" i="1" l="1"/>
  <c r="G17" i="1"/>
  <c r="N269" i="1"/>
  <c r="N17" i="1" l="1"/>
  <c r="L269" i="1"/>
  <c r="L17" i="1" s="1"/>
  <c r="H17" i="1"/>
  <c r="K269" i="1"/>
  <c r="K17" i="1" s="1"/>
</calcChain>
</file>

<file path=xl/sharedStrings.xml><?xml version="1.0" encoding="utf-8"?>
<sst xmlns="http://schemas.openxmlformats.org/spreadsheetml/2006/main" count="285" uniqueCount="60">
  <si>
    <t>CREDIT NOU 2026</t>
  </si>
  <si>
    <t>Grafic de tragere si rambursare-JUDETUL CALARASI</t>
  </si>
  <si>
    <t>Credit de investitii</t>
  </si>
  <si>
    <t>lei</t>
  </si>
  <si>
    <t>ROBOR 3M</t>
  </si>
  <si>
    <t>din 30,06,2026</t>
  </si>
  <si>
    <t>Marja p.p.</t>
  </si>
  <si>
    <t>Luna</t>
  </si>
  <si>
    <t>%
Dobanda</t>
  </si>
  <si>
    <t>Nr. Zile</t>
  </si>
  <si>
    <t>Sold</t>
  </si>
  <si>
    <t xml:space="preserve">Trageri </t>
  </si>
  <si>
    <t>Rambursari
(rate capital)</t>
  </si>
  <si>
    <t>Rate Dobanda</t>
  </si>
  <si>
    <t>Total plata lunar</t>
  </si>
  <si>
    <t>Comisioane</t>
  </si>
  <si>
    <t>TOTAL DE PLATA
Anual</t>
  </si>
  <si>
    <t>Rate capital</t>
  </si>
  <si>
    <t>Rate dobanda</t>
  </si>
  <si>
    <t>Comision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</si>
  <si>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</si>
  <si>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</si>
  <si>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</si>
  <si>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</si>
  <si>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</si>
  <si>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</si>
  <si>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</si>
  <si>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</si>
  <si>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</si>
  <si>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</si>
  <si>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</si>
  <si>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2021 - XII</t>
  </si>
  <si>
    <t>2022 - XII</t>
  </si>
  <si>
    <t>2023 - XII</t>
  </si>
  <si>
    <t>2024 - XII</t>
  </si>
  <si>
    <t>20 25 - XII</t>
  </si>
  <si>
    <t>20 26 - XII</t>
  </si>
  <si>
    <t>20 27 - XII</t>
  </si>
  <si>
    <t>20 28 - XII</t>
  </si>
  <si>
    <t>20 29 - XII</t>
  </si>
  <si>
    <t>20 30 - XII</t>
  </si>
  <si>
    <t>20 31 - XII</t>
  </si>
  <si>
    <t>20 32 - XII</t>
  </si>
  <si>
    <t>20 33 - XII</t>
  </si>
  <si>
    <t>20 34 - XII</t>
  </si>
  <si>
    <t>20 35 - XII</t>
  </si>
  <si>
    <t>20 36 - XII</t>
  </si>
  <si>
    <t>20 37 - XII</t>
  </si>
  <si>
    <t>20 38 - XII</t>
  </si>
  <si>
    <t>20 39 - XII</t>
  </si>
  <si>
    <t>20 40 - XII</t>
  </si>
  <si>
    <t>20 41 - XII</t>
  </si>
  <si>
    <t>Suma credit</t>
  </si>
  <si>
    <t>Perioada creditare</t>
  </si>
  <si>
    <t>Perioada rambursare</t>
  </si>
  <si>
    <t>Dobanda</t>
  </si>
  <si>
    <t>RObOR 3 M + marja</t>
  </si>
  <si>
    <t>Perioada gratie</t>
  </si>
  <si>
    <t>Perioada tragere</t>
  </si>
  <si>
    <t>luni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</si>
</sst>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NumberFormat="1" applyFont="1"/>
    <xf numFmtId="0" fontId="3" fillId="0" borderId="0" xfId="0" applyFont="1" applyAlignment="1">
      <alignment horizontal="left"/>
    </xf>
    <xf numFmtId="3" fontId="1" fillId="0" borderId="0" xfId="0" applyNumberFormat="1" applyFont="1"/>
    <xf numFmtId="0" fontId="4" fillId="0" borderId="0" xfId="0" applyFont="1"/>
    <xf numFmtId="0" fontId="1" fillId="0" borderId="1" xfId="0" applyFont="1" applyBorder="1"/>
    <xf numFmtId="4" fontId="5" fillId="0" borderId="1" xfId="0" applyNumberFormat="1" applyFont="1" applyBorder="1"/>
    <xf numFmtId="4" fontId="5" fillId="2" borderId="1" xfId="0" applyNumberFormat="1" applyFont="1" applyFill="1" applyBorder="1"/>
    <xf numFmtId="4" fontId="1" fillId="0" borderId="0" xfId="0" applyNumberFormat="1" applyFont="1"/>
    <xf numFmtId="4" fontId="1" fillId="0" borderId="1" xfId="0" applyNumberFormat="1" applyFont="1" applyBorder="1"/>
    <xf numFmtId="0" fontId="1" fillId="0" borderId="2" xfId="0" applyFont="1" applyBorder="1"/>
    <xf numFmtId="4" fontId="1" fillId="0" borderId="2" xfId="0" applyNumberFormat="1" applyFont="1" applyBorder="1"/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3" fontId="1" fillId="3" borderId="1" xfId="0" applyNumberFormat="1" applyFont="1" applyFill="1" applyBorder="1"/>
    <xf numFmtId="4" fontId="1" fillId="3" borderId="1" xfId="0" applyNumberFormat="1" applyFont="1" applyFill="1" applyBorder="1"/>
    <xf numFmtId="0" fontId="4" fillId="3" borderId="1" xfId="0" applyNumberFormat="1" applyFont="1" applyFill="1" applyBorder="1"/>
    <xf numFmtId="3" fontId="4" fillId="3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3" fontId="1" fillId="0" borderId="1" xfId="0" applyNumberFormat="1" applyFont="1" applyFill="1" applyBorder="1"/>
    <xf numFmtId="0" fontId="1" fillId="0" borderId="1" xfId="0" applyNumberFormat="1" applyFont="1" applyFill="1" applyBorder="1"/>
    <xf numFmtId="3" fontId="1" fillId="0" borderId="0" xfId="0" applyNumberFormat="1" applyFont="1" applyFill="1"/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269"/>
  <sheetViews>
    <sheetView tabSelected="1" zoomScaleNormal="100" workbookViewId="0">
      <selection activeCell="F162" sqref="F162"/>
    </sheetView>
  </sheetViews>
  <sheetFormatPr defaultColWidth="9.33203125" defaultRowHeight="13.2" x14ac:dyDescent="0.25"/>
  <cols>
    <col min="1" max="1" width="9" style="1" customWidth="1"/>
    <col min="2" max="2" width="8.6640625" style="1" customWidth="1"/>
    <col min="3" max="3" width="4.5546875" style="3" customWidth="1"/>
    <col min="4" max="4" width="16" style="3" customWidth="1"/>
    <col min="5" max="5" width="11.44140625" style="3" customWidth="1"/>
    <col min="6" max="6" width="14.33203125" style="3" customWidth="1"/>
    <col min="7" max="7" width="13.6640625" style="3" bestFit="1" customWidth="1"/>
    <col min="8" max="8" width="15.6640625" style="3" bestFit="1" customWidth="1"/>
    <col min="9" max="9" width="12.33203125" style="3" customWidth="1"/>
    <col min="10" max="10" width="5.6640625" style="4" customWidth="1"/>
    <col min="11" max="11" width="12.5546875" style="3" customWidth="1"/>
    <col min="12" max="12" width="12.33203125" style="3" hidden="1" customWidth="1"/>
    <col min="13" max="13" width="11.5546875" style="3" customWidth="1"/>
    <col min="14" max="14" width="12.6640625" style="3" customWidth="1"/>
    <col min="15" max="15" width="9.6640625" style="3" customWidth="1"/>
    <col min="16" max="16" width="9.33203125" style="3" customWidth="1"/>
    <col min="17" max="16384" width="9.33203125" style="3"/>
  </cols>
  <sheetData>
    <row r="1" spans="1:15" x14ac:dyDescent="0.25">
      <c r="B1" s="2" t="s">
        <v>0</v>
      </c>
      <c r="C1" s="2"/>
      <c r="D1" s="2"/>
      <c r="E1" s="2"/>
      <c r="F1" s="2"/>
    </row>
    <row r="2" spans="1:15" ht="15.6" x14ac:dyDescent="0.3">
      <c r="B2" s="5" t="s">
        <v>1</v>
      </c>
    </row>
    <row r="3" spans="1:15" x14ac:dyDescent="0.25">
      <c r="D3" s="3" t="s">
        <v>2</v>
      </c>
      <c r="E3" s="6">
        <v>39000000</v>
      </c>
      <c r="F3" s="7" t="s">
        <v>3</v>
      </c>
    </row>
    <row r="4" spans="1:15" x14ac:dyDescent="0.25">
      <c r="E4" s="6"/>
      <c r="F4" s="7"/>
    </row>
    <row r="5" spans="1:15" x14ac:dyDescent="0.25">
      <c r="A5" s="44" t="s">
        <v>52</v>
      </c>
      <c r="B5" s="44"/>
      <c r="C5" s="44"/>
      <c r="D5" s="23">
        <v>39000000</v>
      </c>
      <c r="E5" s="23" t="s">
        <v>3</v>
      </c>
      <c r="F5" s="7"/>
    </row>
    <row r="6" spans="1:15" x14ac:dyDescent="0.25">
      <c r="A6" s="44" t="s">
        <v>53</v>
      </c>
      <c r="B6" s="44"/>
      <c r="C6" s="44"/>
      <c r="D6" s="21">
        <v>180</v>
      </c>
      <c r="E6" s="23" t="s">
        <v>59</v>
      </c>
      <c r="F6" s="7"/>
    </row>
    <row r="7" spans="1:15" x14ac:dyDescent="0.25">
      <c r="A7" s="44" t="s">
        <v>57</v>
      </c>
      <c r="B7" s="44"/>
      <c r="C7" s="44"/>
      <c r="D7" s="21">
        <v>36</v>
      </c>
      <c r="E7" s="23" t="s">
        <v>59</v>
      </c>
      <c r="F7" s="7"/>
    </row>
    <row r="8" spans="1:15" x14ac:dyDescent="0.25">
      <c r="A8" s="44" t="s">
        <v>58</v>
      </c>
      <c r="B8" s="44"/>
      <c r="C8" s="44"/>
      <c r="D8" s="21">
        <v>36</v>
      </c>
      <c r="E8" s="23" t="s">
        <v>59</v>
      </c>
      <c r="F8" s="7"/>
    </row>
    <row r="9" spans="1:15" x14ac:dyDescent="0.25">
      <c r="A9" s="44" t="s">
        <v>54</v>
      </c>
      <c r="B9" s="44"/>
      <c r="C9" s="44"/>
      <c r="D9" s="21">
        <v>144</v>
      </c>
      <c r="E9" s="23" t="s">
        <v>59</v>
      </c>
    </row>
    <row r="10" spans="1:15" x14ac:dyDescent="0.25">
      <c r="A10" s="43" t="s">
        <v>55</v>
      </c>
      <c r="B10" s="43"/>
      <c r="C10" s="43"/>
      <c r="D10" s="3" t="s">
        <v>56</v>
      </c>
    </row>
    <row r="11" spans="1:15" x14ac:dyDescent="0.25">
      <c r="A11" s="43"/>
      <c r="B11" s="43"/>
      <c r="C11" s="43"/>
      <c r="D11" s="8" t="s">
        <v>4</v>
      </c>
      <c r="E11" s="9">
        <f>5.84</f>
        <v>5.84</v>
      </c>
      <c r="F11" s="3" t="s">
        <v>5</v>
      </c>
    </row>
    <row r="12" spans="1:15" x14ac:dyDescent="0.25">
      <c r="A12" s="43"/>
      <c r="B12" s="43"/>
      <c r="C12" s="43"/>
      <c r="D12" s="8" t="s">
        <v>6</v>
      </c>
      <c r="E12" s="10">
        <v>1</v>
      </c>
    </row>
    <row r="13" spans="1:15" x14ac:dyDescent="0.25">
      <c r="E13" s="11">
        <f>SUM(E11:E12)</f>
        <v>6.84</v>
      </c>
    </row>
    <row r="14" spans="1:15" x14ac:dyDescent="0.25">
      <c r="D14" s="8"/>
      <c r="E14" s="12"/>
      <c r="F14" s="8"/>
    </row>
    <row r="15" spans="1:15" ht="13.8" thickBot="1" x14ac:dyDescent="0.3">
      <c r="D15" s="13"/>
      <c r="E15" s="14"/>
      <c r="F15" s="13"/>
      <c r="K15" s="3" t="s">
        <v>3</v>
      </c>
    </row>
    <row r="16" spans="1:15" ht="39.6" x14ac:dyDescent="0.25">
      <c r="A16" s="15" t="s">
        <v>7</v>
      </c>
      <c r="B16" s="16" t="s">
        <v>8</v>
      </c>
      <c r="C16" s="17" t="s">
        <v>9</v>
      </c>
      <c r="D16" s="18" t="s">
        <v>10</v>
      </c>
      <c r="E16" s="18" t="s">
        <v>11</v>
      </c>
      <c r="F16" s="17" t="s">
        <v>12</v>
      </c>
      <c r="G16" s="18" t="s">
        <v>13</v>
      </c>
      <c r="H16" s="18" t="s">
        <v>14</v>
      </c>
      <c r="I16" s="18" t="s">
        <v>15</v>
      </c>
      <c r="J16" s="19" t="s">
        <v>16</v>
      </c>
      <c r="K16" s="20"/>
      <c r="M16" s="1" t="s">
        <v>17</v>
      </c>
      <c r="N16" s="1" t="s">
        <v>18</v>
      </c>
      <c r="O16" s="1" t="s">
        <v>19</v>
      </c>
    </row>
    <row r="17" spans="1:15" x14ac:dyDescent="0.25">
      <c r="A17" s="21"/>
      <c r="B17" s="21"/>
      <c r="C17" s="22"/>
      <c r="D17" s="23"/>
      <c r="E17" s="24">
        <f t="shared" ref="E17:F17" si="0">SUM(E78:E274)</f>
        <v>39000000</v>
      </c>
      <c r="F17" s="24">
        <f t="shared" si="0"/>
        <v>39000000</v>
      </c>
      <c r="G17" s="24">
        <f>SUM(G78:G274)</f>
        <v>22994004.388349529</v>
      </c>
      <c r="H17" s="24">
        <f t="shared" ref="H17:O17" si="1">SUM(H78:H274)</f>
        <v>61994004.388349548</v>
      </c>
      <c r="I17" s="24">
        <f t="shared" si="1"/>
        <v>0</v>
      </c>
      <c r="J17" s="24"/>
      <c r="K17" s="24">
        <f t="shared" si="1"/>
        <v>61994004.388349541</v>
      </c>
      <c r="L17" s="24">
        <f t="shared" si="1"/>
        <v>61994004.388349541</v>
      </c>
      <c r="M17" s="24">
        <f t="shared" si="1"/>
        <v>39000000</v>
      </c>
      <c r="N17" s="24">
        <f t="shared" si="1"/>
        <v>22994004.388349533</v>
      </c>
      <c r="O17" s="24">
        <f t="shared" si="1"/>
        <v>0</v>
      </c>
    </row>
    <row r="18" spans="1:15" hidden="1" x14ac:dyDescent="0.25">
      <c r="A18" s="25" t="s">
        <v>20</v>
      </c>
      <c r="B18" s="26">
        <f t="shared" ref="B18:B81" si="2">$E$13</f>
        <v>6.84</v>
      </c>
      <c r="C18" s="8">
        <v>31</v>
      </c>
      <c r="D18" s="23">
        <f>D17+E18-F18</f>
        <v>0</v>
      </c>
      <c r="E18" s="23"/>
      <c r="F18" s="12"/>
      <c r="G18" s="23">
        <f>D17*C18*B18/36000</f>
        <v>0</v>
      </c>
      <c r="H18" s="23">
        <f t="shared" ref="H18:H81" si="3">F18+G18</f>
        <v>0</v>
      </c>
      <c r="I18" s="8"/>
      <c r="J18" s="27"/>
      <c r="K18" s="23"/>
      <c r="L18" s="6"/>
      <c r="M18" s="6"/>
      <c r="N18" s="6"/>
      <c r="O18" s="6"/>
    </row>
    <row r="19" spans="1:15" hidden="1" x14ac:dyDescent="0.25">
      <c r="A19" s="25" t="s">
        <v>21</v>
      </c>
      <c r="B19" s="26">
        <f t="shared" si="2"/>
        <v>6.84</v>
      </c>
      <c r="C19" s="8">
        <v>28</v>
      </c>
      <c r="D19" s="23">
        <f t="shared" ref="D19:D82" si="4">D18+E19-F19</f>
        <v>0</v>
      </c>
      <c r="E19" s="23"/>
      <c r="F19" s="12"/>
      <c r="G19" s="23">
        <f>D18*C19*B19/36000</f>
        <v>0</v>
      </c>
      <c r="H19" s="23">
        <f t="shared" si="3"/>
        <v>0</v>
      </c>
      <c r="I19" s="23"/>
      <c r="J19" s="27"/>
      <c r="K19" s="23"/>
      <c r="L19" s="6"/>
      <c r="M19" s="6"/>
      <c r="N19" s="6"/>
      <c r="O19" s="6"/>
    </row>
    <row r="20" spans="1:15" hidden="1" x14ac:dyDescent="0.25">
      <c r="A20" s="25" t="s">
        <v>22</v>
      </c>
      <c r="B20" s="26">
        <f t="shared" si="2"/>
        <v>6.84</v>
      </c>
      <c r="C20" s="8">
        <v>31</v>
      </c>
      <c r="D20" s="23">
        <f t="shared" si="4"/>
        <v>0</v>
      </c>
      <c r="E20" s="23"/>
      <c r="F20" s="12"/>
      <c r="G20" s="23">
        <f t="shared" ref="G20:G78" si="5">D19*C20*B20/36000</f>
        <v>0</v>
      </c>
      <c r="H20" s="23">
        <f t="shared" si="3"/>
        <v>0</v>
      </c>
      <c r="I20" s="23"/>
      <c r="J20" s="27"/>
      <c r="K20" s="23"/>
      <c r="L20" s="6"/>
      <c r="M20" s="6"/>
      <c r="N20" s="6"/>
      <c r="O20" s="6"/>
    </row>
    <row r="21" spans="1:15" hidden="1" x14ac:dyDescent="0.25">
      <c r="A21" s="25" t="s">
        <v>23</v>
      </c>
      <c r="B21" s="26">
        <f t="shared" si="2"/>
        <v>6.84</v>
      </c>
      <c r="C21" s="8">
        <v>30</v>
      </c>
      <c r="D21" s="23">
        <f t="shared" si="4"/>
        <v>0</v>
      </c>
      <c r="E21" s="23"/>
      <c r="F21" s="12"/>
      <c r="G21" s="23">
        <f t="shared" si="5"/>
        <v>0</v>
      </c>
      <c r="H21" s="23">
        <f t="shared" si="3"/>
        <v>0</v>
      </c>
      <c r="I21" s="23"/>
      <c r="J21" s="27"/>
      <c r="K21" s="23"/>
      <c r="L21" s="6"/>
      <c r="M21" s="6"/>
      <c r="N21" s="6"/>
      <c r="O21" s="6"/>
    </row>
    <row r="22" spans="1:15" hidden="1" x14ac:dyDescent="0.25">
      <c r="A22" s="25" t="s">
        <v>24</v>
      </c>
      <c r="B22" s="26">
        <f t="shared" si="2"/>
        <v>6.84</v>
      </c>
      <c r="C22" s="8">
        <v>31</v>
      </c>
      <c r="D22" s="23">
        <f t="shared" si="4"/>
        <v>0</v>
      </c>
      <c r="E22" s="23"/>
      <c r="F22" s="12"/>
      <c r="G22" s="23">
        <f t="shared" si="5"/>
        <v>0</v>
      </c>
      <c r="H22" s="23">
        <f t="shared" si="3"/>
        <v>0</v>
      </c>
      <c r="I22" s="23"/>
      <c r="J22" s="27"/>
      <c r="K22" s="23"/>
      <c r="L22" s="6"/>
      <c r="M22" s="6"/>
      <c r="N22" s="6"/>
      <c r="O22" s="6"/>
    </row>
    <row r="23" spans="1:15" hidden="1" x14ac:dyDescent="0.25">
      <c r="A23" s="25" t="s">
        <v>25</v>
      </c>
      <c r="B23" s="26">
        <f t="shared" si="2"/>
        <v>6.84</v>
      </c>
      <c r="C23" s="8">
        <v>30</v>
      </c>
      <c r="D23" s="23">
        <f t="shared" si="4"/>
        <v>0</v>
      </c>
      <c r="E23" s="23"/>
      <c r="F23" s="12"/>
      <c r="G23" s="23">
        <f t="shared" si="5"/>
        <v>0</v>
      </c>
      <c r="H23" s="23">
        <f t="shared" si="3"/>
        <v>0</v>
      </c>
      <c r="I23" s="23"/>
      <c r="J23" s="27"/>
      <c r="K23" s="23"/>
      <c r="L23" s="6"/>
      <c r="M23" s="6"/>
      <c r="N23" s="6"/>
      <c r="O23" s="6"/>
    </row>
    <row r="24" spans="1:15" hidden="1" x14ac:dyDescent="0.25">
      <c r="A24" s="25" t="s">
        <v>26</v>
      </c>
      <c r="B24" s="26">
        <f t="shared" si="2"/>
        <v>6.84</v>
      </c>
      <c r="C24" s="8">
        <v>31</v>
      </c>
      <c r="D24" s="23">
        <f t="shared" si="4"/>
        <v>0</v>
      </c>
      <c r="E24" s="23"/>
      <c r="F24" s="12"/>
      <c r="G24" s="23">
        <f t="shared" si="5"/>
        <v>0</v>
      </c>
      <c r="H24" s="23">
        <f t="shared" si="3"/>
        <v>0</v>
      </c>
      <c r="I24" s="23"/>
      <c r="J24" s="27"/>
      <c r="K24" s="23"/>
      <c r="L24" s="6"/>
      <c r="M24" s="6"/>
      <c r="N24" s="6"/>
      <c r="O24" s="6"/>
    </row>
    <row r="25" spans="1:15" hidden="1" x14ac:dyDescent="0.25">
      <c r="A25" s="25" t="s">
        <v>27</v>
      </c>
      <c r="B25" s="26">
        <f t="shared" si="2"/>
        <v>6.84</v>
      </c>
      <c r="C25" s="8">
        <v>31</v>
      </c>
      <c r="D25" s="23">
        <f t="shared" si="4"/>
        <v>0</v>
      </c>
      <c r="E25" s="23"/>
      <c r="F25" s="12"/>
      <c r="G25" s="23">
        <f t="shared" si="5"/>
        <v>0</v>
      </c>
      <c r="H25" s="23">
        <f t="shared" si="3"/>
        <v>0</v>
      </c>
      <c r="I25" s="23"/>
      <c r="J25" s="27"/>
      <c r="K25" s="23"/>
      <c r="L25" s="6"/>
      <c r="M25" s="6"/>
      <c r="N25" s="6"/>
      <c r="O25" s="6"/>
    </row>
    <row r="26" spans="1:15" hidden="1" x14ac:dyDescent="0.25">
      <c r="A26" s="25" t="s">
        <v>28</v>
      </c>
      <c r="B26" s="26">
        <f t="shared" si="2"/>
        <v>6.84</v>
      </c>
      <c r="C26" s="8">
        <v>30</v>
      </c>
      <c r="D26" s="23">
        <f t="shared" si="4"/>
        <v>0</v>
      </c>
      <c r="E26" s="23"/>
      <c r="F26" s="12"/>
      <c r="G26" s="23">
        <f t="shared" si="5"/>
        <v>0</v>
      </c>
      <c r="H26" s="23">
        <f t="shared" si="3"/>
        <v>0</v>
      </c>
      <c r="I26" s="23"/>
      <c r="J26" s="27"/>
      <c r="K26" s="23"/>
      <c r="L26" s="6"/>
      <c r="M26" s="6"/>
      <c r="N26" s="6"/>
      <c r="O26" s="6"/>
    </row>
    <row r="27" spans="1:15" hidden="1" x14ac:dyDescent="0.25">
      <c r="A27" s="25" t="s">
        <v>29</v>
      </c>
      <c r="B27" s="26">
        <f t="shared" si="2"/>
        <v>6.84</v>
      </c>
      <c r="C27" s="8">
        <v>31</v>
      </c>
      <c r="D27" s="23">
        <f t="shared" si="4"/>
        <v>0</v>
      </c>
      <c r="E27" s="23"/>
      <c r="F27" s="12"/>
      <c r="G27" s="23">
        <f t="shared" si="5"/>
        <v>0</v>
      </c>
      <c r="H27" s="23">
        <f t="shared" si="3"/>
        <v>0</v>
      </c>
      <c r="I27" s="23"/>
      <c r="J27" s="27"/>
      <c r="K27" s="23"/>
      <c r="L27" s="6"/>
      <c r="M27" s="6"/>
      <c r="N27" s="6"/>
      <c r="O27" s="6"/>
    </row>
    <row r="28" spans="1:15" hidden="1" x14ac:dyDescent="0.25">
      <c r="A28" s="25" t="s">
        <v>30</v>
      </c>
      <c r="B28" s="26">
        <f t="shared" si="2"/>
        <v>6.84</v>
      </c>
      <c r="C28" s="8">
        <v>30</v>
      </c>
      <c r="D28" s="23">
        <f t="shared" si="4"/>
        <v>0</v>
      </c>
      <c r="E28" s="23"/>
      <c r="F28" s="12"/>
      <c r="G28" s="23">
        <f t="shared" si="5"/>
        <v>0</v>
      </c>
      <c r="H28" s="23">
        <f t="shared" si="3"/>
        <v>0</v>
      </c>
      <c r="I28" s="23"/>
      <c r="J28" s="27"/>
      <c r="K28" s="23"/>
      <c r="L28" s="6"/>
      <c r="M28" s="6"/>
      <c r="N28" s="6"/>
      <c r="O28" s="6"/>
    </row>
    <row r="29" spans="1:15" hidden="1" x14ac:dyDescent="0.25">
      <c r="A29" s="28" t="s">
        <v>31</v>
      </c>
      <c r="B29" s="29">
        <f t="shared" si="2"/>
        <v>6.84</v>
      </c>
      <c r="C29" s="30">
        <v>31</v>
      </c>
      <c r="D29" s="31">
        <f t="shared" si="4"/>
        <v>0</v>
      </c>
      <c r="E29" s="31"/>
      <c r="F29" s="32"/>
      <c r="G29" s="31">
        <f t="shared" si="5"/>
        <v>0</v>
      </c>
      <c r="H29" s="31">
        <f t="shared" si="3"/>
        <v>0</v>
      </c>
      <c r="I29" s="31"/>
      <c r="J29" s="33">
        <v>2021</v>
      </c>
      <c r="K29" s="34">
        <f>SUM(H18:H29)+I22</f>
        <v>0</v>
      </c>
      <c r="L29" s="6">
        <f>SUM(M29:O29)</f>
        <v>0</v>
      </c>
      <c r="M29" s="6">
        <f>SUM(F18:F29)</f>
        <v>0</v>
      </c>
      <c r="N29" s="6">
        <f>SUM(G18:G29)</f>
        <v>0</v>
      </c>
      <c r="O29" s="6">
        <f>SUM(I19:I29)</f>
        <v>0</v>
      </c>
    </row>
    <row r="30" spans="1:15" hidden="1" x14ac:dyDescent="0.25">
      <c r="A30" s="25" t="s">
        <v>20</v>
      </c>
      <c r="B30" s="26">
        <f t="shared" si="2"/>
        <v>6.84</v>
      </c>
      <c r="C30" s="8">
        <v>31</v>
      </c>
      <c r="D30" s="23">
        <f t="shared" si="4"/>
        <v>0</v>
      </c>
      <c r="E30" s="23"/>
      <c r="F30" s="12"/>
      <c r="G30" s="23">
        <f t="shared" si="5"/>
        <v>0</v>
      </c>
      <c r="H30" s="23">
        <f t="shared" si="3"/>
        <v>0</v>
      </c>
      <c r="I30" s="8"/>
      <c r="J30" s="27"/>
      <c r="K30" s="23"/>
      <c r="L30" s="6"/>
      <c r="M30" s="6"/>
      <c r="N30" s="6"/>
      <c r="O30" s="6"/>
    </row>
    <row r="31" spans="1:15" hidden="1" x14ac:dyDescent="0.25">
      <c r="A31" s="25" t="s">
        <v>21</v>
      </c>
      <c r="B31" s="26">
        <f t="shared" si="2"/>
        <v>6.84</v>
      </c>
      <c r="C31" s="8">
        <v>28</v>
      </c>
      <c r="D31" s="23">
        <f t="shared" si="4"/>
        <v>0</v>
      </c>
      <c r="E31" s="23"/>
      <c r="F31" s="12"/>
      <c r="G31" s="23">
        <f t="shared" si="5"/>
        <v>0</v>
      </c>
      <c r="H31" s="23">
        <f t="shared" si="3"/>
        <v>0</v>
      </c>
      <c r="I31" s="23"/>
      <c r="J31" s="27"/>
      <c r="K31" s="23"/>
      <c r="L31" s="6"/>
      <c r="M31" s="6"/>
      <c r="N31" s="6"/>
      <c r="O31" s="6"/>
    </row>
    <row r="32" spans="1:15" hidden="1" x14ac:dyDescent="0.25">
      <c r="A32" s="25" t="s">
        <v>22</v>
      </c>
      <c r="B32" s="26">
        <f t="shared" si="2"/>
        <v>6.84</v>
      </c>
      <c r="C32" s="8">
        <v>31</v>
      </c>
      <c r="D32" s="23">
        <f t="shared" si="4"/>
        <v>0</v>
      </c>
      <c r="E32" s="23"/>
      <c r="F32" s="12"/>
      <c r="G32" s="23">
        <f t="shared" si="5"/>
        <v>0</v>
      </c>
      <c r="H32" s="23">
        <f t="shared" si="3"/>
        <v>0</v>
      </c>
      <c r="I32" s="23"/>
      <c r="J32" s="27"/>
      <c r="K32" s="23"/>
      <c r="L32" s="6"/>
      <c r="M32" s="6"/>
      <c r="N32" s="6"/>
      <c r="O32" s="6"/>
    </row>
    <row r="33" spans="1:15" hidden="1" x14ac:dyDescent="0.25">
      <c r="A33" s="25" t="s">
        <v>23</v>
      </c>
      <c r="B33" s="26">
        <f t="shared" si="2"/>
        <v>6.84</v>
      </c>
      <c r="C33" s="8">
        <v>30</v>
      </c>
      <c r="D33" s="23">
        <f t="shared" si="4"/>
        <v>0</v>
      </c>
      <c r="E33" s="23"/>
      <c r="F33" s="12"/>
      <c r="G33" s="23">
        <f t="shared" si="5"/>
        <v>0</v>
      </c>
      <c r="H33" s="23">
        <f t="shared" si="3"/>
        <v>0</v>
      </c>
      <c r="I33" s="23"/>
      <c r="J33" s="27"/>
      <c r="K33" s="23"/>
      <c r="L33" s="6"/>
      <c r="M33" s="6"/>
      <c r="N33" s="6"/>
      <c r="O33" s="6"/>
    </row>
    <row r="34" spans="1:15" hidden="1" x14ac:dyDescent="0.25">
      <c r="A34" s="25" t="s">
        <v>24</v>
      </c>
      <c r="B34" s="26">
        <f t="shared" si="2"/>
        <v>6.84</v>
      </c>
      <c r="C34" s="8">
        <v>31</v>
      </c>
      <c r="D34" s="23">
        <f t="shared" si="4"/>
        <v>0</v>
      </c>
      <c r="E34" s="23"/>
      <c r="F34" s="12"/>
      <c r="G34" s="23">
        <f t="shared" si="5"/>
        <v>0</v>
      </c>
      <c r="H34" s="23">
        <f t="shared" si="3"/>
        <v>0</v>
      </c>
      <c r="I34" s="23"/>
      <c r="J34" s="27"/>
      <c r="K34" s="23"/>
      <c r="L34" s="6"/>
      <c r="M34" s="6"/>
      <c r="N34" s="6"/>
      <c r="O34" s="6"/>
    </row>
    <row r="35" spans="1:15" hidden="1" x14ac:dyDescent="0.25">
      <c r="A35" s="25" t="s">
        <v>25</v>
      </c>
      <c r="B35" s="26">
        <f t="shared" si="2"/>
        <v>6.84</v>
      </c>
      <c r="C35" s="8">
        <v>30</v>
      </c>
      <c r="D35" s="23">
        <f t="shared" si="4"/>
        <v>0</v>
      </c>
      <c r="E35" s="23"/>
      <c r="F35" s="12"/>
      <c r="G35" s="23">
        <f t="shared" si="5"/>
        <v>0</v>
      </c>
      <c r="H35" s="23">
        <f t="shared" si="3"/>
        <v>0</v>
      </c>
      <c r="I35" s="23"/>
      <c r="J35" s="27"/>
      <c r="K35" s="23"/>
      <c r="L35" s="6"/>
      <c r="M35" s="6"/>
      <c r="N35" s="6"/>
      <c r="O35" s="6"/>
    </row>
    <row r="36" spans="1:15" hidden="1" x14ac:dyDescent="0.25">
      <c r="A36" s="25" t="s">
        <v>26</v>
      </c>
      <c r="B36" s="26">
        <f t="shared" si="2"/>
        <v>6.84</v>
      </c>
      <c r="C36" s="8">
        <v>31</v>
      </c>
      <c r="D36" s="23">
        <f t="shared" si="4"/>
        <v>0</v>
      </c>
      <c r="E36" s="23"/>
      <c r="F36" s="12"/>
      <c r="G36" s="23">
        <f t="shared" si="5"/>
        <v>0</v>
      </c>
      <c r="H36" s="23">
        <f t="shared" si="3"/>
        <v>0</v>
      </c>
      <c r="I36" s="23"/>
      <c r="J36" s="27"/>
      <c r="K36" s="23"/>
      <c r="L36" s="6"/>
      <c r="M36" s="6"/>
      <c r="N36" s="6"/>
      <c r="O36" s="6"/>
    </row>
    <row r="37" spans="1:15" hidden="1" x14ac:dyDescent="0.25">
      <c r="A37" s="25" t="s">
        <v>27</v>
      </c>
      <c r="B37" s="26">
        <f t="shared" si="2"/>
        <v>6.84</v>
      </c>
      <c r="C37" s="8">
        <v>31</v>
      </c>
      <c r="D37" s="23">
        <f t="shared" si="4"/>
        <v>0</v>
      </c>
      <c r="E37" s="23"/>
      <c r="F37" s="12"/>
      <c r="G37" s="23">
        <f t="shared" si="5"/>
        <v>0</v>
      </c>
      <c r="H37" s="23">
        <f t="shared" si="3"/>
        <v>0</v>
      </c>
      <c r="I37" s="23"/>
      <c r="J37" s="27"/>
      <c r="K37" s="23"/>
      <c r="L37" s="6"/>
      <c r="M37" s="6"/>
      <c r="N37" s="6"/>
      <c r="O37" s="6"/>
    </row>
    <row r="38" spans="1:15" hidden="1" x14ac:dyDescent="0.25">
      <c r="A38" s="25" t="s">
        <v>28</v>
      </c>
      <c r="B38" s="26">
        <f t="shared" si="2"/>
        <v>6.84</v>
      </c>
      <c r="C38" s="8">
        <v>30</v>
      </c>
      <c r="D38" s="23">
        <f t="shared" si="4"/>
        <v>0</v>
      </c>
      <c r="E38" s="23"/>
      <c r="F38" s="12"/>
      <c r="G38" s="23">
        <f t="shared" si="5"/>
        <v>0</v>
      </c>
      <c r="H38" s="23">
        <f t="shared" si="3"/>
        <v>0</v>
      </c>
      <c r="I38" s="23"/>
      <c r="J38" s="27"/>
      <c r="K38" s="23"/>
      <c r="L38" s="6"/>
      <c r="M38" s="6"/>
      <c r="N38" s="6"/>
      <c r="O38" s="6"/>
    </row>
    <row r="39" spans="1:15" hidden="1" x14ac:dyDescent="0.25">
      <c r="A39" s="25" t="s">
        <v>29</v>
      </c>
      <c r="B39" s="26">
        <f t="shared" si="2"/>
        <v>6.84</v>
      </c>
      <c r="C39" s="8">
        <v>31</v>
      </c>
      <c r="D39" s="23">
        <f t="shared" si="4"/>
        <v>0</v>
      </c>
      <c r="E39" s="23"/>
      <c r="F39" s="12"/>
      <c r="G39" s="23">
        <f t="shared" si="5"/>
        <v>0</v>
      </c>
      <c r="H39" s="23">
        <f t="shared" si="3"/>
        <v>0</v>
      </c>
      <c r="I39" s="23"/>
      <c r="J39" s="27"/>
      <c r="K39" s="23"/>
      <c r="L39" s="6"/>
      <c r="M39" s="6"/>
      <c r="N39" s="6"/>
      <c r="O39" s="6"/>
    </row>
    <row r="40" spans="1:15" hidden="1" x14ac:dyDescent="0.25">
      <c r="A40" s="25" t="s">
        <v>30</v>
      </c>
      <c r="B40" s="26">
        <f t="shared" si="2"/>
        <v>6.84</v>
      </c>
      <c r="C40" s="8">
        <v>30</v>
      </c>
      <c r="D40" s="23">
        <f t="shared" si="4"/>
        <v>0</v>
      </c>
      <c r="E40" s="23"/>
      <c r="F40" s="12"/>
      <c r="G40" s="23">
        <f t="shared" si="5"/>
        <v>0</v>
      </c>
      <c r="H40" s="23">
        <f t="shared" si="3"/>
        <v>0</v>
      </c>
      <c r="I40" s="23"/>
      <c r="J40" s="27"/>
      <c r="K40" s="23"/>
      <c r="L40" s="6"/>
      <c r="M40" s="6"/>
      <c r="N40" s="6"/>
      <c r="O40" s="6"/>
    </row>
    <row r="41" spans="1:15" hidden="1" x14ac:dyDescent="0.25">
      <c r="A41" s="28" t="s">
        <v>32</v>
      </c>
      <c r="B41" s="29">
        <f t="shared" si="2"/>
        <v>6.84</v>
      </c>
      <c r="C41" s="30">
        <v>31</v>
      </c>
      <c r="D41" s="31">
        <f t="shared" si="4"/>
        <v>0</v>
      </c>
      <c r="E41" s="31"/>
      <c r="F41" s="32"/>
      <c r="G41" s="31">
        <f t="shared" si="5"/>
        <v>0</v>
      </c>
      <c r="H41" s="31">
        <f t="shared" si="3"/>
        <v>0</v>
      </c>
      <c r="I41" s="31"/>
      <c r="J41" s="33">
        <v>2022</v>
      </c>
      <c r="K41" s="34">
        <f>SUM(H30:H41)+I34</f>
        <v>0</v>
      </c>
      <c r="L41" s="6">
        <f>SUM(M41:O41)</f>
        <v>0</v>
      </c>
      <c r="M41" s="6">
        <f>SUM(F30:F41)</f>
        <v>0</v>
      </c>
      <c r="N41" s="6">
        <f>SUM(G30:G41)</f>
        <v>0</v>
      </c>
      <c r="O41" s="6">
        <f>SUM(I31:I41)</f>
        <v>0</v>
      </c>
    </row>
    <row r="42" spans="1:15" hidden="1" x14ac:dyDescent="0.25">
      <c r="A42" s="25" t="s">
        <v>20</v>
      </c>
      <c r="B42" s="26">
        <f t="shared" si="2"/>
        <v>6.84</v>
      </c>
      <c r="C42" s="8">
        <v>31</v>
      </c>
      <c r="D42" s="23">
        <f t="shared" si="4"/>
        <v>0</v>
      </c>
      <c r="E42" s="23"/>
      <c r="F42" s="12"/>
      <c r="G42" s="23">
        <f t="shared" si="5"/>
        <v>0</v>
      </c>
      <c r="H42" s="23">
        <f t="shared" si="3"/>
        <v>0</v>
      </c>
      <c r="I42" s="8"/>
      <c r="J42" s="27"/>
      <c r="K42" s="23"/>
      <c r="L42" s="6"/>
      <c r="M42" s="6"/>
      <c r="N42" s="6"/>
      <c r="O42" s="6"/>
    </row>
    <row r="43" spans="1:15" hidden="1" x14ac:dyDescent="0.25">
      <c r="A43" s="25" t="s">
        <v>21</v>
      </c>
      <c r="B43" s="26">
        <f t="shared" si="2"/>
        <v>6.84</v>
      </c>
      <c r="C43" s="8">
        <v>28</v>
      </c>
      <c r="D43" s="23">
        <f t="shared" si="4"/>
        <v>0</v>
      </c>
      <c r="E43" s="23"/>
      <c r="F43" s="12"/>
      <c r="G43" s="23">
        <f t="shared" si="5"/>
        <v>0</v>
      </c>
      <c r="H43" s="23">
        <f t="shared" si="3"/>
        <v>0</v>
      </c>
      <c r="I43" s="23"/>
      <c r="J43" s="27"/>
      <c r="K43" s="23"/>
      <c r="L43" s="6"/>
      <c r="M43" s="6"/>
      <c r="N43" s="6"/>
      <c r="O43" s="6"/>
    </row>
    <row r="44" spans="1:15" hidden="1" x14ac:dyDescent="0.25">
      <c r="A44" s="25" t="s">
        <v>22</v>
      </c>
      <c r="B44" s="26">
        <f t="shared" si="2"/>
        <v>6.84</v>
      </c>
      <c r="C44" s="8">
        <v>31</v>
      </c>
      <c r="D44" s="23">
        <f t="shared" si="4"/>
        <v>0</v>
      </c>
      <c r="E44" s="23"/>
      <c r="F44" s="12"/>
      <c r="G44" s="23">
        <f t="shared" si="5"/>
        <v>0</v>
      </c>
      <c r="H44" s="23">
        <f t="shared" si="3"/>
        <v>0</v>
      </c>
      <c r="I44" s="23"/>
      <c r="J44" s="27"/>
      <c r="K44" s="23"/>
      <c r="L44" s="6"/>
      <c r="M44" s="6"/>
      <c r="N44" s="6"/>
      <c r="O44" s="6"/>
    </row>
    <row r="45" spans="1:15" hidden="1" x14ac:dyDescent="0.25">
      <c r="A45" s="25" t="s">
        <v>23</v>
      </c>
      <c r="B45" s="26">
        <f t="shared" si="2"/>
        <v>6.84</v>
      </c>
      <c r="C45" s="8">
        <v>30</v>
      </c>
      <c r="D45" s="23">
        <f t="shared" si="4"/>
        <v>0</v>
      </c>
      <c r="E45" s="23"/>
      <c r="F45" s="12"/>
      <c r="G45" s="23">
        <f t="shared" si="5"/>
        <v>0</v>
      </c>
      <c r="H45" s="23">
        <f t="shared" si="3"/>
        <v>0</v>
      </c>
      <c r="I45" s="23"/>
      <c r="J45" s="27"/>
      <c r="K45" s="23"/>
      <c r="L45" s="6"/>
      <c r="M45" s="6"/>
      <c r="N45" s="6"/>
      <c r="O45" s="6"/>
    </row>
    <row r="46" spans="1:15" hidden="1" x14ac:dyDescent="0.25">
      <c r="A46" s="25" t="s">
        <v>24</v>
      </c>
      <c r="B46" s="26">
        <f t="shared" si="2"/>
        <v>6.84</v>
      </c>
      <c r="C46" s="8">
        <v>31</v>
      </c>
      <c r="D46" s="23">
        <f t="shared" si="4"/>
        <v>0</v>
      </c>
      <c r="E46" s="23"/>
      <c r="F46" s="12"/>
      <c r="G46" s="23">
        <f t="shared" si="5"/>
        <v>0</v>
      </c>
      <c r="H46" s="23">
        <f t="shared" si="3"/>
        <v>0</v>
      </c>
      <c r="I46" s="23"/>
      <c r="J46" s="27"/>
      <c r="K46" s="23"/>
      <c r="L46" s="6"/>
      <c r="M46" s="6"/>
      <c r="N46" s="6"/>
      <c r="O46" s="6"/>
    </row>
    <row r="47" spans="1:15" hidden="1" x14ac:dyDescent="0.25">
      <c r="A47" s="25" t="s">
        <v>25</v>
      </c>
      <c r="B47" s="26">
        <f t="shared" si="2"/>
        <v>6.84</v>
      </c>
      <c r="C47" s="8">
        <v>30</v>
      </c>
      <c r="D47" s="23">
        <f t="shared" si="4"/>
        <v>0</v>
      </c>
      <c r="E47" s="23"/>
      <c r="F47" s="12"/>
      <c r="G47" s="23">
        <f t="shared" si="5"/>
        <v>0</v>
      </c>
      <c r="H47" s="23">
        <f t="shared" si="3"/>
        <v>0</v>
      </c>
      <c r="I47" s="23"/>
      <c r="J47" s="27"/>
      <c r="K47" s="23"/>
      <c r="L47" s="6"/>
      <c r="M47" s="6"/>
      <c r="N47" s="6"/>
      <c r="O47" s="6"/>
    </row>
    <row r="48" spans="1:15" hidden="1" x14ac:dyDescent="0.25">
      <c r="A48" s="25" t="s">
        <v>26</v>
      </c>
      <c r="B48" s="26">
        <f t="shared" si="2"/>
        <v>6.84</v>
      </c>
      <c r="C48" s="8">
        <v>31</v>
      </c>
      <c r="D48" s="23">
        <f t="shared" si="4"/>
        <v>0</v>
      </c>
      <c r="E48" s="23"/>
      <c r="F48" s="12"/>
      <c r="G48" s="23">
        <f t="shared" si="5"/>
        <v>0</v>
      </c>
      <c r="H48" s="23">
        <f t="shared" si="3"/>
        <v>0</v>
      </c>
      <c r="I48" s="23"/>
      <c r="J48" s="27"/>
      <c r="K48" s="23"/>
      <c r="L48" s="6"/>
      <c r="M48" s="6"/>
      <c r="N48" s="6"/>
      <c r="O48" s="6"/>
    </row>
    <row r="49" spans="1:15" hidden="1" x14ac:dyDescent="0.25">
      <c r="A49" s="25" t="s">
        <v>27</v>
      </c>
      <c r="B49" s="26">
        <f t="shared" si="2"/>
        <v>6.84</v>
      </c>
      <c r="C49" s="8">
        <v>31</v>
      </c>
      <c r="D49" s="23">
        <f t="shared" si="4"/>
        <v>0</v>
      </c>
      <c r="E49" s="23"/>
      <c r="F49" s="12"/>
      <c r="G49" s="23">
        <f t="shared" si="5"/>
        <v>0</v>
      </c>
      <c r="H49" s="23">
        <f t="shared" si="3"/>
        <v>0</v>
      </c>
      <c r="I49" s="23"/>
      <c r="J49" s="27"/>
      <c r="K49" s="23"/>
      <c r="L49" s="6"/>
      <c r="M49" s="6"/>
      <c r="N49" s="6"/>
      <c r="O49" s="6"/>
    </row>
    <row r="50" spans="1:15" hidden="1" x14ac:dyDescent="0.25">
      <c r="A50" s="25" t="s">
        <v>28</v>
      </c>
      <c r="B50" s="26">
        <f t="shared" si="2"/>
        <v>6.84</v>
      </c>
      <c r="C50" s="8">
        <v>30</v>
      </c>
      <c r="D50" s="23">
        <f t="shared" si="4"/>
        <v>0</v>
      </c>
      <c r="E50" s="23"/>
      <c r="F50" s="12"/>
      <c r="G50" s="23">
        <f t="shared" si="5"/>
        <v>0</v>
      </c>
      <c r="H50" s="23">
        <f t="shared" si="3"/>
        <v>0</v>
      </c>
      <c r="I50" s="23"/>
      <c r="J50" s="27"/>
      <c r="K50" s="23"/>
      <c r="L50" s="6"/>
      <c r="M50" s="6"/>
      <c r="N50" s="6"/>
      <c r="O50" s="6"/>
    </row>
    <row r="51" spans="1:15" hidden="1" x14ac:dyDescent="0.25">
      <c r="A51" s="25" t="s">
        <v>29</v>
      </c>
      <c r="B51" s="26">
        <f t="shared" si="2"/>
        <v>6.84</v>
      </c>
      <c r="C51" s="8">
        <v>31</v>
      </c>
      <c r="D51" s="23">
        <f t="shared" si="4"/>
        <v>0</v>
      </c>
      <c r="E51" s="23"/>
      <c r="F51" s="12"/>
      <c r="G51" s="23">
        <f t="shared" si="5"/>
        <v>0</v>
      </c>
      <c r="H51" s="23">
        <f t="shared" si="3"/>
        <v>0</v>
      </c>
      <c r="I51" s="23"/>
      <c r="J51" s="27"/>
      <c r="K51" s="23"/>
      <c r="L51" s="6"/>
      <c r="M51" s="6"/>
      <c r="N51" s="6"/>
      <c r="O51" s="6"/>
    </row>
    <row r="52" spans="1:15" hidden="1" x14ac:dyDescent="0.25">
      <c r="A52" s="25" t="s">
        <v>30</v>
      </c>
      <c r="B52" s="26">
        <f t="shared" si="2"/>
        <v>6.84</v>
      </c>
      <c r="C52" s="8">
        <v>30</v>
      </c>
      <c r="D52" s="23">
        <f t="shared" si="4"/>
        <v>0</v>
      </c>
      <c r="E52" s="23"/>
      <c r="F52" s="12"/>
      <c r="G52" s="23">
        <f t="shared" si="5"/>
        <v>0</v>
      </c>
      <c r="H52" s="23">
        <f t="shared" si="3"/>
        <v>0</v>
      </c>
      <c r="I52" s="23"/>
      <c r="J52" s="27"/>
      <c r="K52" s="23"/>
      <c r="L52" s="6"/>
      <c r="M52" s="6"/>
      <c r="N52" s="6"/>
      <c r="O52" s="6"/>
    </row>
    <row r="53" spans="1:15" hidden="1" x14ac:dyDescent="0.25">
      <c r="A53" s="28" t="s">
        <v>33</v>
      </c>
      <c r="B53" s="29">
        <f t="shared" si="2"/>
        <v>6.84</v>
      </c>
      <c r="C53" s="30">
        <v>31</v>
      </c>
      <c r="D53" s="31">
        <f t="shared" si="4"/>
        <v>0</v>
      </c>
      <c r="E53" s="31"/>
      <c r="F53" s="32"/>
      <c r="G53" s="31">
        <f t="shared" si="5"/>
        <v>0</v>
      </c>
      <c r="H53" s="31">
        <f t="shared" si="3"/>
        <v>0</v>
      </c>
      <c r="I53" s="31"/>
      <c r="J53" s="33">
        <v>2023</v>
      </c>
      <c r="K53" s="34">
        <f>SUM(H42:H53)+I46</f>
        <v>0</v>
      </c>
      <c r="L53" s="6">
        <f>SUM(M53:O53)</f>
        <v>0</v>
      </c>
      <c r="M53" s="6">
        <f>SUM(F42:F53)</f>
        <v>0</v>
      </c>
      <c r="N53" s="6">
        <f>SUM(G42:G53)</f>
        <v>0</v>
      </c>
      <c r="O53" s="6">
        <f>SUM(I43:I53)</f>
        <v>0</v>
      </c>
    </row>
    <row r="54" spans="1:15" hidden="1" x14ac:dyDescent="0.25">
      <c r="A54" s="25" t="s">
        <v>20</v>
      </c>
      <c r="B54" s="26">
        <f t="shared" si="2"/>
        <v>6.84</v>
      </c>
      <c r="C54" s="8">
        <v>31</v>
      </c>
      <c r="D54" s="23">
        <f t="shared" si="4"/>
        <v>0</v>
      </c>
      <c r="E54" s="23"/>
      <c r="F54" s="12"/>
      <c r="G54" s="23">
        <f t="shared" si="5"/>
        <v>0</v>
      </c>
      <c r="H54" s="23">
        <f t="shared" si="3"/>
        <v>0</v>
      </c>
      <c r="I54" s="8"/>
      <c r="J54" s="27"/>
      <c r="K54" s="23"/>
      <c r="L54" s="6"/>
      <c r="M54" s="6"/>
      <c r="N54" s="6"/>
      <c r="O54" s="6"/>
    </row>
    <row r="55" spans="1:15" hidden="1" x14ac:dyDescent="0.25">
      <c r="A55" s="25" t="s">
        <v>21</v>
      </c>
      <c r="B55" s="26">
        <f t="shared" si="2"/>
        <v>6.84</v>
      </c>
      <c r="C55" s="8">
        <v>29</v>
      </c>
      <c r="D55" s="23">
        <f t="shared" si="4"/>
        <v>0</v>
      </c>
      <c r="E55" s="23"/>
      <c r="F55" s="12"/>
      <c r="G55" s="23">
        <f t="shared" si="5"/>
        <v>0</v>
      </c>
      <c r="H55" s="23">
        <f t="shared" si="3"/>
        <v>0</v>
      </c>
      <c r="I55" s="23"/>
      <c r="J55" s="27"/>
      <c r="K55" s="23"/>
      <c r="L55" s="6"/>
      <c r="M55" s="6"/>
      <c r="N55" s="6"/>
      <c r="O55" s="6"/>
    </row>
    <row r="56" spans="1:15" hidden="1" x14ac:dyDescent="0.25">
      <c r="A56" s="25" t="s">
        <v>22</v>
      </c>
      <c r="B56" s="26">
        <f t="shared" si="2"/>
        <v>6.84</v>
      </c>
      <c r="C56" s="8">
        <v>31</v>
      </c>
      <c r="D56" s="23">
        <f t="shared" si="4"/>
        <v>0</v>
      </c>
      <c r="E56" s="23"/>
      <c r="F56" s="12"/>
      <c r="G56" s="23">
        <f t="shared" si="5"/>
        <v>0</v>
      </c>
      <c r="H56" s="23">
        <f t="shared" si="3"/>
        <v>0</v>
      </c>
      <c r="I56" s="23"/>
      <c r="J56" s="27"/>
      <c r="K56" s="23"/>
      <c r="L56" s="6"/>
      <c r="M56" s="6"/>
      <c r="N56" s="6"/>
      <c r="O56" s="6"/>
    </row>
    <row r="57" spans="1:15" hidden="1" x14ac:dyDescent="0.25">
      <c r="A57" s="25" t="s">
        <v>23</v>
      </c>
      <c r="B57" s="26">
        <f t="shared" si="2"/>
        <v>6.84</v>
      </c>
      <c r="C57" s="8">
        <v>30</v>
      </c>
      <c r="D57" s="23">
        <f t="shared" si="4"/>
        <v>0</v>
      </c>
      <c r="E57" s="23"/>
      <c r="F57" s="12"/>
      <c r="G57" s="23">
        <f t="shared" si="5"/>
        <v>0</v>
      </c>
      <c r="H57" s="23">
        <f t="shared" si="3"/>
        <v>0</v>
      </c>
      <c r="I57" s="23"/>
      <c r="J57" s="27"/>
      <c r="K57" s="23"/>
      <c r="L57" s="6"/>
      <c r="M57" s="6"/>
      <c r="N57" s="6"/>
      <c r="O57" s="6"/>
    </row>
    <row r="58" spans="1:15" hidden="1" x14ac:dyDescent="0.25">
      <c r="A58" s="25" t="s">
        <v>24</v>
      </c>
      <c r="B58" s="26">
        <f t="shared" si="2"/>
        <v>6.84</v>
      </c>
      <c r="C58" s="8">
        <v>31</v>
      </c>
      <c r="D58" s="23">
        <f t="shared" si="4"/>
        <v>0</v>
      </c>
      <c r="E58" s="23"/>
      <c r="F58" s="12"/>
      <c r="G58" s="23">
        <f t="shared" si="5"/>
        <v>0</v>
      </c>
      <c r="H58" s="23">
        <f t="shared" si="3"/>
        <v>0</v>
      </c>
      <c r="I58" s="23"/>
      <c r="J58" s="27"/>
      <c r="K58" s="23"/>
      <c r="L58" s="6"/>
      <c r="M58" s="6"/>
      <c r="N58" s="6"/>
      <c r="O58" s="6"/>
    </row>
    <row r="59" spans="1:15" hidden="1" x14ac:dyDescent="0.25">
      <c r="A59" s="25" t="s">
        <v>25</v>
      </c>
      <c r="B59" s="26">
        <f t="shared" si="2"/>
        <v>6.84</v>
      </c>
      <c r="C59" s="8">
        <v>30</v>
      </c>
      <c r="D59" s="23">
        <f t="shared" si="4"/>
        <v>0</v>
      </c>
      <c r="E59" s="23"/>
      <c r="F59" s="12"/>
      <c r="G59" s="23">
        <f t="shared" si="5"/>
        <v>0</v>
      </c>
      <c r="H59" s="23">
        <f t="shared" si="3"/>
        <v>0</v>
      </c>
      <c r="I59" s="23"/>
      <c r="J59" s="27"/>
      <c r="K59" s="23"/>
      <c r="L59" s="6"/>
      <c r="M59" s="6"/>
      <c r="N59" s="6"/>
      <c r="O59" s="6"/>
    </row>
    <row r="60" spans="1:15" hidden="1" x14ac:dyDescent="0.25">
      <c r="A60" s="25" t="s">
        <v>26</v>
      </c>
      <c r="B60" s="26">
        <f t="shared" si="2"/>
        <v>6.84</v>
      </c>
      <c r="C60" s="8">
        <v>31</v>
      </c>
      <c r="D60" s="23">
        <f t="shared" si="4"/>
        <v>0</v>
      </c>
      <c r="E60" s="23"/>
      <c r="F60" s="12"/>
      <c r="G60" s="23">
        <f t="shared" si="5"/>
        <v>0</v>
      </c>
      <c r="H60" s="23">
        <f t="shared" si="3"/>
        <v>0</v>
      </c>
      <c r="I60" s="23"/>
      <c r="J60" s="27"/>
      <c r="K60" s="23"/>
      <c r="L60" s="6"/>
      <c r="M60" s="6"/>
      <c r="N60" s="6"/>
      <c r="O60" s="6"/>
    </row>
    <row r="61" spans="1:15" hidden="1" x14ac:dyDescent="0.25">
      <c r="A61" s="25" t="s">
        <v>27</v>
      </c>
      <c r="B61" s="26">
        <f t="shared" si="2"/>
        <v>6.84</v>
      </c>
      <c r="C61" s="8">
        <v>31</v>
      </c>
      <c r="D61" s="23">
        <f t="shared" si="4"/>
        <v>0</v>
      </c>
      <c r="E61" s="23"/>
      <c r="F61" s="12"/>
      <c r="G61" s="23">
        <f t="shared" si="5"/>
        <v>0</v>
      </c>
      <c r="H61" s="23">
        <f t="shared" si="3"/>
        <v>0</v>
      </c>
      <c r="I61" s="23"/>
      <c r="J61" s="27"/>
      <c r="K61" s="23"/>
      <c r="L61" s="6"/>
      <c r="M61" s="6"/>
      <c r="N61" s="6"/>
      <c r="O61" s="6"/>
    </row>
    <row r="62" spans="1:15" hidden="1" x14ac:dyDescent="0.25">
      <c r="A62" s="25" t="s">
        <v>28</v>
      </c>
      <c r="B62" s="26">
        <f t="shared" si="2"/>
        <v>6.84</v>
      </c>
      <c r="C62" s="8">
        <v>30</v>
      </c>
      <c r="D62" s="23">
        <f t="shared" si="4"/>
        <v>0</v>
      </c>
      <c r="E62" s="23"/>
      <c r="F62" s="12"/>
      <c r="G62" s="23">
        <f t="shared" si="5"/>
        <v>0</v>
      </c>
      <c r="H62" s="23">
        <f t="shared" si="3"/>
        <v>0</v>
      </c>
      <c r="I62" s="23"/>
      <c r="J62" s="27"/>
      <c r="K62" s="23"/>
      <c r="L62" s="6"/>
      <c r="M62" s="6"/>
      <c r="N62" s="6"/>
      <c r="O62" s="6"/>
    </row>
    <row r="63" spans="1:15" hidden="1" x14ac:dyDescent="0.25">
      <c r="A63" s="25" t="s">
        <v>29</v>
      </c>
      <c r="B63" s="26">
        <f t="shared" si="2"/>
        <v>6.84</v>
      </c>
      <c r="C63" s="8">
        <v>31</v>
      </c>
      <c r="D63" s="23">
        <f t="shared" si="4"/>
        <v>0</v>
      </c>
      <c r="E63" s="23"/>
      <c r="F63" s="12"/>
      <c r="G63" s="23">
        <f t="shared" si="5"/>
        <v>0</v>
      </c>
      <c r="H63" s="23">
        <f t="shared" si="3"/>
        <v>0</v>
      </c>
      <c r="I63" s="23"/>
      <c r="J63" s="27"/>
      <c r="K63" s="23"/>
      <c r="L63" s="6"/>
      <c r="M63" s="6"/>
      <c r="N63" s="6"/>
      <c r="O63" s="6"/>
    </row>
    <row r="64" spans="1:15" hidden="1" x14ac:dyDescent="0.25">
      <c r="A64" s="25" t="s">
        <v>30</v>
      </c>
      <c r="B64" s="26">
        <f t="shared" si="2"/>
        <v>6.84</v>
      </c>
      <c r="C64" s="8">
        <v>30</v>
      </c>
      <c r="D64" s="23">
        <f t="shared" si="4"/>
        <v>0</v>
      </c>
      <c r="E64" s="23"/>
      <c r="F64" s="12"/>
      <c r="G64" s="23">
        <f t="shared" si="5"/>
        <v>0</v>
      </c>
      <c r="H64" s="23">
        <f t="shared" si="3"/>
        <v>0</v>
      </c>
      <c r="I64" s="23"/>
      <c r="J64" s="27"/>
      <c r="K64" s="23"/>
      <c r="L64" s="6"/>
      <c r="M64" s="6"/>
      <c r="N64" s="6"/>
      <c r="O64" s="6"/>
    </row>
    <row r="65" spans="1:15" hidden="1" x14ac:dyDescent="0.25">
      <c r="A65" s="28" t="s">
        <v>34</v>
      </c>
      <c r="B65" s="29">
        <f t="shared" si="2"/>
        <v>6.84</v>
      </c>
      <c r="C65" s="30">
        <v>31</v>
      </c>
      <c r="D65" s="31">
        <f t="shared" si="4"/>
        <v>0</v>
      </c>
      <c r="E65" s="31"/>
      <c r="F65" s="32"/>
      <c r="G65" s="31">
        <f t="shared" si="5"/>
        <v>0</v>
      </c>
      <c r="H65" s="31">
        <f t="shared" si="3"/>
        <v>0</v>
      </c>
      <c r="I65" s="31"/>
      <c r="J65" s="33">
        <v>2024</v>
      </c>
      <c r="K65" s="34">
        <f>SUM(H54:H65)+I58</f>
        <v>0</v>
      </c>
      <c r="L65" s="6">
        <f>SUM(M65:O65)</f>
        <v>0</v>
      </c>
      <c r="M65" s="6">
        <f>SUM(F54:F65)</f>
        <v>0</v>
      </c>
      <c r="N65" s="6">
        <f>SUM(G54:G65)</f>
        <v>0</v>
      </c>
      <c r="O65" s="6">
        <f>SUM(I55:I65)</f>
        <v>0</v>
      </c>
    </row>
    <row r="66" spans="1:15" hidden="1" x14ac:dyDescent="0.25">
      <c r="A66" s="25" t="s">
        <v>20</v>
      </c>
      <c r="B66" s="26">
        <f t="shared" si="2"/>
        <v>6.84</v>
      </c>
      <c r="C66" s="8">
        <v>31</v>
      </c>
      <c r="D66" s="23">
        <f t="shared" si="4"/>
        <v>0</v>
      </c>
      <c r="E66" s="23"/>
      <c r="F66" s="12"/>
      <c r="G66" s="23">
        <f t="shared" si="5"/>
        <v>0</v>
      </c>
      <c r="H66" s="23">
        <f t="shared" si="3"/>
        <v>0</v>
      </c>
      <c r="I66" s="23"/>
      <c r="J66" s="27"/>
      <c r="K66" s="23"/>
      <c r="L66" s="6"/>
      <c r="M66" s="6"/>
      <c r="N66" s="6"/>
      <c r="O66" s="6"/>
    </row>
    <row r="67" spans="1:15" hidden="1" x14ac:dyDescent="0.25">
      <c r="A67" s="25" t="s">
        <v>21</v>
      </c>
      <c r="B67" s="26">
        <f t="shared" si="2"/>
        <v>6.84</v>
      </c>
      <c r="C67" s="8">
        <v>28</v>
      </c>
      <c r="D67" s="23">
        <f t="shared" si="4"/>
        <v>0</v>
      </c>
      <c r="E67" s="23"/>
      <c r="F67" s="12"/>
      <c r="G67" s="23">
        <f t="shared" si="5"/>
        <v>0</v>
      </c>
      <c r="H67" s="23">
        <f t="shared" si="3"/>
        <v>0</v>
      </c>
      <c r="I67" s="23"/>
      <c r="J67" s="27"/>
      <c r="K67" s="23"/>
      <c r="L67" s="6"/>
      <c r="M67" s="6"/>
      <c r="N67" s="6"/>
      <c r="O67" s="6"/>
    </row>
    <row r="68" spans="1:15" hidden="1" x14ac:dyDescent="0.25">
      <c r="A68" s="25" t="s">
        <v>22</v>
      </c>
      <c r="B68" s="26">
        <f t="shared" si="2"/>
        <v>6.84</v>
      </c>
      <c r="C68" s="8">
        <v>31</v>
      </c>
      <c r="D68" s="23">
        <f t="shared" si="4"/>
        <v>0</v>
      </c>
      <c r="E68" s="23"/>
      <c r="F68" s="12"/>
      <c r="G68" s="23">
        <f t="shared" si="5"/>
        <v>0</v>
      </c>
      <c r="H68" s="23">
        <f t="shared" si="3"/>
        <v>0</v>
      </c>
      <c r="I68" s="23"/>
      <c r="J68" s="27"/>
      <c r="K68" s="23"/>
      <c r="L68" s="6"/>
      <c r="M68" s="6"/>
      <c r="N68" s="6"/>
      <c r="O68" s="6"/>
    </row>
    <row r="69" spans="1:15" hidden="1" x14ac:dyDescent="0.25">
      <c r="A69" s="25" t="s">
        <v>23</v>
      </c>
      <c r="B69" s="26">
        <f t="shared" si="2"/>
        <v>6.84</v>
      </c>
      <c r="C69" s="8">
        <v>30</v>
      </c>
      <c r="D69" s="23">
        <f t="shared" si="4"/>
        <v>0</v>
      </c>
      <c r="E69" s="23"/>
      <c r="F69" s="12"/>
      <c r="G69" s="23">
        <f t="shared" si="5"/>
        <v>0</v>
      </c>
      <c r="H69" s="23">
        <f t="shared" si="3"/>
        <v>0</v>
      </c>
      <c r="I69" s="23"/>
      <c r="J69" s="27"/>
      <c r="K69" s="23"/>
      <c r="L69" s="6"/>
      <c r="M69" s="6"/>
      <c r="N69" s="6"/>
      <c r="O69" s="6"/>
    </row>
    <row r="70" spans="1:15" hidden="1" x14ac:dyDescent="0.25">
      <c r="A70" s="25" t="s">
        <v>24</v>
      </c>
      <c r="B70" s="26">
        <f t="shared" si="2"/>
        <v>6.84</v>
      </c>
      <c r="C70" s="8">
        <v>31</v>
      </c>
      <c r="D70" s="23">
        <f t="shared" si="4"/>
        <v>0</v>
      </c>
      <c r="E70" s="23"/>
      <c r="F70" s="12"/>
      <c r="G70" s="23">
        <f t="shared" si="5"/>
        <v>0</v>
      </c>
      <c r="H70" s="23">
        <f t="shared" si="3"/>
        <v>0</v>
      </c>
      <c r="I70" s="23"/>
      <c r="J70" s="27"/>
      <c r="K70" s="23"/>
      <c r="L70" s="6"/>
      <c r="M70" s="6"/>
      <c r="N70" s="6"/>
      <c r="O70" s="6"/>
    </row>
    <row r="71" spans="1:15" hidden="1" x14ac:dyDescent="0.25">
      <c r="A71" s="25" t="s">
        <v>25</v>
      </c>
      <c r="B71" s="26">
        <f t="shared" si="2"/>
        <v>6.84</v>
      </c>
      <c r="C71" s="8">
        <v>30</v>
      </c>
      <c r="D71" s="23">
        <f t="shared" si="4"/>
        <v>0</v>
      </c>
      <c r="E71" s="23"/>
      <c r="F71" s="12"/>
      <c r="G71" s="23">
        <f t="shared" si="5"/>
        <v>0</v>
      </c>
      <c r="H71" s="23">
        <f t="shared" si="3"/>
        <v>0</v>
      </c>
      <c r="I71" s="23"/>
      <c r="J71" s="27"/>
      <c r="K71" s="23"/>
      <c r="L71" s="6"/>
      <c r="M71" s="6"/>
      <c r="N71" s="6"/>
      <c r="O71" s="6"/>
    </row>
    <row r="72" spans="1:15" hidden="1" x14ac:dyDescent="0.25">
      <c r="A72" s="25" t="s">
        <v>26</v>
      </c>
      <c r="B72" s="26">
        <f t="shared" si="2"/>
        <v>6.84</v>
      </c>
      <c r="C72" s="8">
        <v>31</v>
      </c>
      <c r="D72" s="23">
        <f t="shared" si="4"/>
        <v>0</v>
      </c>
      <c r="E72" s="23"/>
      <c r="F72" s="12"/>
      <c r="G72" s="23">
        <f t="shared" si="5"/>
        <v>0</v>
      </c>
      <c r="H72" s="23">
        <f t="shared" si="3"/>
        <v>0</v>
      </c>
      <c r="I72" s="23"/>
      <c r="J72" s="27"/>
      <c r="K72" s="23"/>
      <c r="L72" s="6"/>
      <c r="M72" s="6"/>
      <c r="N72" s="6"/>
      <c r="O72" s="6"/>
    </row>
    <row r="73" spans="1:15" hidden="1" x14ac:dyDescent="0.25">
      <c r="A73" s="25" t="s">
        <v>27</v>
      </c>
      <c r="B73" s="26">
        <f t="shared" si="2"/>
        <v>6.84</v>
      </c>
      <c r="C73" s="8">
        <v>31</v>
      </c>
      <c r="D73" s="23">
        <f t="shared" si="4"/>
        <v>0</v>
      </c>
      <c r="E73" s="23"/>
      <c r="F73" s="12"/>
      <c r="G73" s="23">
        <f t="shared" si="5"/>
        <v>0</v>
      </c>
      <c r="H73" s="23">
        <f t="shared" si="3"/>
        <v>0</v>
      </c>
      <c r="I73" s="23"/>
      <c r="J73" s="27"/>
      <c r="K73" s="23"/>
      <c r="L73" s="6"/>
      <c r="M73" s="6"/>
      <c r="N73" s="6"/>
      <c r="O73" s="6"/>
    </row>
    <row r="74" spans="1:15" hidden="1" x14ac:dyDescent="0.25">
      <c r="A74" s="25" t="s">
        <v>28</v>
      </c>
      <c r="B74" s="26">
        <f t="shared" si="2"/>
        <v>6.84</v>
      </c>
      <c r="C74" s="8">
        <v>30</v>
      </c>
      <c r="D74" s="23">
        <f t="shared" si="4"/>
        <v>0</v>
      </c>
      <c r="E74" s="23"/>
      <c r="F74" s="12"/>
      <c r="G74" s="23">
        <f t="shared" si="5"/>
        <v>0</v>
      </c>
      <c r="H74" s="23">
        <f t="shared" si="3"/>
        <v>0</v>
      </c>
      <c r="I74" s="23"/>
      <c r="J74" s="27"/>
      <c r="K74" s="23"/>
      <c r="L74" s="6"/>
      <c r="M74" s="6"/>
      <c r="N74" s="6"/>
      <c r="O74" s="6"/>
    </row>
    <row r="75" spans="1:15" hidden="1" x14ac:dyDescent="0.25">
      <c r="A75" s="25" t="s">
        <v>29</v>
      </c>
      <c r="B75" s="26">
        <f t="shared" si="2"/>
        <v>6.84</v>
      </c>
      <c r="C75" s="8">
        <v>31</v>
      </c>
      <c r="D75" s="23">
        <f t="shared" si="4"/>
        <v>0</v>
      </c>
      <c r="E75" s="23"/>
      <c r="F75" s="12"/>
      <c r="G75" s="23">
        <f t="shared" si="5"/>
        <v>0</v>
      </c>
      <c r="H75" s="23">
        <f t="shared" si="3"/>
        <v>0</v>
      </c>
      <c r="I75" s="23"/>
      <c r="J75" s="27"/>
      <c r="K75" s="23"/>
      <c r="L75" s="6"/>
      <c r="M75" s="6"/>
      <c r="N75" s="6"/>
      <c r="O75" s="6"/>
    </row>
    <row r="76" spans="1:15" hidden="1" x14ac:dyDescent="0.25">
      <c r="A76" s="25" t="s">
        <v>30</v>
      </c>
      <c r="B76" s="26">
        <f t="shared" si="2"/>
        <v>6.84</v>
      </c>
      <c r="C76" s="8">
        <v>30</v>
      </c>
      <c r="D76" s="23">
        <f t="shared" si="4"/>
        <v>0</v>
      </c>
      <c r="E76" s="23"/>
      <c r="F76" s="12"/>
      <c r="G76" s="23">
        <f t="shared" si="5"/>
        <v>0</v>
      </c>
      <c r="H76" s="23">
        <f t="shared" si="3"/>
        <v>0</v>
      </c>
      <c r="I76" s="23"/>
      <c r="J76" s="27"/>
      <c r="K76" s="23"/>
      <c r="L76" s="6"/>
      <c r="M76" s="6"/>
      <c r="N76" s="6"/>
      <c r="O76" s="6"/>
    </row>
    <row r="77" spans="1:15" hidden="1" x14ac:dyDescent="0.25">
      <c r="A77" s="28" t="s">
        <v>35</v>
      </c>
      <c r="B77" s="29">
        <f t="shared" si="2"/>
        <v>6.84</v>
      </c>
      <c r="C77" s="30">
        <v>31</v>
      </c>
      <c r="D77" s="31">
        <f t="shared" si="4"/>
        <v>0</v>
      </c>
      <c r="E77" s="31"/>
      <c r="F77" s="32"/>
      <c r="G77" s="31">
        <f t="shared" si="5"/>
        <v>0</v>
      </c>
      <c r="H77" s="31">
        <f t="shared" si="3"/>
        <v>0</v>
      </c>
      <c r="I77" s="31"/>
      <c r="J77" s="33">
        <v>2025</v>
      </c>
      <c r="K77" s="34">
        <f>SUM(H66:H77)+I66</f>
        <v>0</v>
      </c>
      <c r="L77" s="6">
        <f>SUM(M77:O77)</f>
        <v>0</v>
      </c>
      <c r="M77" s="6">
        <f>SUM(F66:F77)</f>
        <v>0</v>
      </c>
      <c r="N77" s="6">
        <f>SUM(G66:G77)</f>
        <v>0</v>
      </c>
      <c r="O77" s="6">
        <f>SUM(I66:I77)</f>
        <v>0</v>
      </c>
    </row>
    <row r="78" spans="1:15" x14ac:dyDescent="0.25">
      <c r="A78" s="25" t="s">
        <v>20</v>
      </c>
      <c r="B78" s="26">
        <f t="shared" si="2"/>
        <v>6.84</v>
      </c>
      <c r="C78" s="8">
        <v>31</v>
      </c>
      <c r="D78" s="23">
        <f t="shared" si="4"/>
        <v>0</v>
      </c>
      <c r="E78" s="23"/>
      <c r="F78" s="12"/>
      <c r="G78" s="23">
        <f t="shared" si="5"/>
        <v>0</v>
      </c>
      <c r="H78" s="23">
        <f t="shared" si="3"/>
        <v>0</v>
      </c>
      <c r="I78" s="23"/>
      <c r="J78" s="27"/>
      <c r="K78" s="23"/>
      <c r="L78" s="6"/>
      <c r="M78" s="6"/>
      <c r="N78" s="6"/>
      <c r="O78" s="6"/>
    </row>
    <row r="79" spans="1:15" x14ac:dyDescent="0.25">
      <c r="A79" s="25" t="s">
        <v>21</v>
      </c>
      <c r="B79" s="26">
        <f t="shared" si="2"/>
        <v>6.84</v>
      </c>
      <c r="C79" s="8">
        <v>28</v>
      </c>
      <c r="D79" s="23">
        <f t="shared" si="4"/>
        <v>0</v>
      </c>
      <c r="E79" s="23"/>
      <c r="F79" s="12"/>
      <c r="G79" s="23">
        <f t="shared" ref="G79:G86" si="6">D78*C78*B78/36000</f>
        <v>0</v>
      </c>
      <c r="H79" s="23">
        <f t="shared" si="3"/>
        <v>0</v>
      </c>
      <c r="I79" s="23"/>
      <c r="J79" s="27"/>
      <c r="K79" s="23"/>
      <c r="L79" s="6"/>
      <c r="M79" s="6"/>
      <c r="N79" s="6"/>
      <c r="O79" s="6"/>
    </row>
    <row r="80" spans="1:15" x14ac:dyDescent="0.25">
      <c r="A80" s="25" t="s">
        <v>22</v>
      </c>
      <c r="B80" s="26">
        <f t="shared" si="2"/>
        <v>6.84</v>
      </c>
      <c r="C80" s="8">
        <v>31</v>
      </c>
      <c r="D80" s="23">
        <f t="shared" si="4"/>
        <v>0</v>
      </c>
      <c r="E80" s="23"/>
      <c r="F80" s="12"/>
      <c r="G80" s="23">
        <f t="shared" si="6"/>
        <v>0</v>
      </c>
      <c r="H80" s="23">
        <f t="shared" si="3"/>
        <v>0</v>
      </c>
      <c r="I80" s="23"/>
      <c r="J80" s="27"/>
      <c r="K80" s="23"/>
      <c r="L80" s="6"/>
      <c r="M80" s="6"/>
      <c r="N80" s="6"/>
      <c r="O80" s="6"/>
    </row>
    <row r="81" spans="1:15" x14ac:dyDescent="0.25">
      <c r="A81" s="25" t="s">
        <v>23</v>
      </c>
      <c r="B81" s="26">
        <f t="shared" si="2"/>
        <v>6.84</v>
      </c>
      <c r="C81" s="8">
        <v>30</v>
      </c>
      <c r="D81" s="23">
        <f t="shared" si="4"/>
        <v>0</v>
      </c>
      <c r="E81" s="23"/>
      <c r="F81" s="12"/>
      <c r="G81" s="23">
        <f t="shared" si="6"/>
        <v>0</v>
      </c>
      <c r="H81" s="23">
        <f t="shared" si="3"/>
        <v>0</v>
      </c>
      <c r="I81" s="23"/>
      <c r="J81" s="27"/>
      <c r="K81" s="23"/>
      <c r="L81" s="6"/>
      <c r="M81" s="6"/>
      <c r="N81" s="6"/>
      <c r="O81" s="6"/>
    </row>
    <row r="82" spans="1:15" x14ac:dyDescent="0.25">
      <c r="A82" s="25" t="s">
        <v>24</v>
      </c>
      <c r="B82" s="26">
        <f t="shared" ref="B82:B146" si="7">$E$13</f>
        <v>6.84</v>
      </c>
      <c r="C82" s="8">
        <v>31</v>
      </c>
      <c r="D82" s="23">
        <f t="shared" si="4"/>
        <v>0</v>
      </c>
      <c r="E82" s="23"/>
      <c r="F82" s="12"/>
      <c r="G82" s="23">
        <f t="shared" si="6"/>
        <v>0</v>
      </c>
      <c r="H82" s="23">
        <f t="shared" ref="H82:H145" si="8">F82+G82</f>
        <v>0</v>
      </c>
      <c r="I82" s="23"/>
      <c r="J82" s="27"/>
      <c r="K82" s="23"/>
      <c r="L82" s="6"/>
      <c r="M82" s="6"/>
      <c r="N82" s="6"/>
      <c r="O82" s="6"/>
    </row>
    <row r="83" spans="1:15" x14ac:dyDescent="0.25">
      <c r="A83" s="25" t="s">
        <v>25</v>
      </c>
      <c r="B83" s="26">
        <f t="shared" si="7"/>
        <v>6.84</v>
      </c>
      <c r="C83" s="8">
        <v>30</v>
      </c>
      <c r="D83" s="23">
        <f t="shared" ref="D83:D146" si="9">D82+E83-F83</f>
        <v>0</v>
      </c>
      <c r="E83" s="23"/>
      <c r="F83" s="12"/>
      <c r="G83" s="23">
        <f t="shared" si="6"/>
        <v>0</v>
      </c>
      <c r="H83" s="23">
        <f t="shared" si="8"/>
        <v>0</v>
      </c>
      <c r="I83" s="23"/>
      <c r="J83" s="27"/>
      <c r="K83" s="23"/>
      <c r="L83" s="6"/>
      <c r="M83" s="6"/>
      <c r="N83" s="6"/>
      <c r="O83" s="6"/>
    </row>
    <row r="84" spans="1:15" x14ac:dyDescent="0.25">
      <c r="A84" s="25" t="s">
        <v>26</v>
      </c>
      <c r="B84" s="26">
        <f t="shared" si="7"/>
        <v>6.84</v>
      </c>
      <c r="C84" s="8">
        <v>31</v>
      </c>
      <c r="D84" s="23">
        <f t="shared" si="9"/>
        <v>0</v>
      </c>
      <c r="E84" s="23"/>
      <c r="F84" s="12"/>
      <c r="G84" s="23">
        <f t="shared" si="6"/>
        <v>0</v>
      </c>
      <c r="H84" s="23">
        <f t="shared" si="8"/>
        <v>0</v>
      </c>
      <c r="I84" s="23"/>
      <c r="J84" s="27"/>
      <c r="K84" s="23"/>
      <c r="L84" s="6"/>
      <c r="M84" s="6"/>
      <c r="N84" s="6"/>
      <c r="O84" s="6"/>
    </row>
    <row r="85" spans="1:15" x14ac:dyDescent="0.25">
      <c r="A85" s="35" t="s">
        <v>27</v>
      </c>
      <c r="B85" s="26">
        <f t="shared" si="7"/>
        <v>6.84</v>
      </c>
      <c r="C85" s="8">
        <v>31</v>
      </c>
      <c r="D85" s="23">
        <f t="shared" si="9"/>
        <v>0</v>
      </c>
      <c r="E85" s="23"/>
      <c r="F85" s="12"/>
      <c r="G85" s="23">
        <f t="shared" si="6"/>
        <v>0</v>
      </c>
      <c r="H85" s="23">
        <f t="shared" si="8"/>
        <v>0</v>
      </c>
      <c r="I85" s="23"/>
      <c r="J85" s="27"/>
      <c r="K85" s="23"/>
      <c r="L85" s="6"/>
      <c r="M85" s="6"/>
      <c r="N85" s="6"/>
      <c r="O85" s="6"/>
    </row>
    <row r="86" spans="1:15" x14ac:dyDescent="0.25">
      <c r="A86" s="25" t="s">
        <v>28</v>
      </c>
      <c r="B86" s="26">
        <f t="shared" si="7"/>
        <v>6.84</v>
      </c>
      <c r="C86" s="8">
        <v>30</v>
      </c>
      <c r="D86" s="23">
        <f t="shared" si="9"/>
        <v>10000000</v>
      </c>
      <c r="E86" s="23">
        <v>10000000</v>
      </c>
      <c r="F86" s="12"/>
      <c r="G86" s="23">
        <f t="shared" si="6"/>
        <v>0</v>
      </c>
      <c r="H86" s="23">
        <f t="shared" si="8"/>
        <v>0</v>
      </c>
      <c r="I86" s="23"/>
      <c r="J86" s="27"/>
      <c r="K86" s="23"/>
      <c r="L86" s="6"/>
      <c r="M86" s="6"/>
      <c r="N86" s="6"/>
      <c r="O86" s="6"/>
    </row>
    <row r="87" spans="1:15" x14ac:dyDescent="0.25">
      <c r="A87" s="25" t="s">
        <v>29</v>
      </c>
      <c r="B87" s="26">
        <f t="shared" si="7"/>
        <v>6.84</v>
      </c>
      <c r="C87" s="8">
        <v>31</v>
      </c>
      <c r="D87" s="23">
        <f t="shared" si="9"/>
        <v>10000000</v>
      </c>
      <c r="E87" s="23"/>
      <c r="F87" s="12"/>
      <c r="G87" s="23">
        <f>D86*C86*B86/36000</f>
        <v>57000</v>
      </c>
      <c r="H87" s="23">
        <f>F87+G87</f>
        <v>57000</v>
      </c>
      <c r="I87" s="23"/>
      <c r="J87" s="27"/>
      <c r="K87" s="23"/>
      <c r="L87" s="6"/>
      <c r="M87" s="6"/>
      <c r="N87" s="6"/>
      <c r="O87" s="6"/>
    </row>
    <row r="88" spans="1:15" x14ac:dyDescent="0.25">
      <c r="A88" s="25" t="s">
        <v>30</v>
      </c>
      <c r="B88" s="26">
        <f t="shared" si="7"/>
        <v>6.84</v>
      </c>
      <c r="C88" s="8">
        <v>30</v>
      </c>
      <c r="D88" s="23">
        <f t="shared" si="9"/>
        <v>10000000</v>
      </c>
      <c r="E88" s="23"/>
      <c r="F88" s="12"/>
      <c r="G88" s="23">
        <f t="shared" ref="G88:G151" si="10">D87*C87*B87/36000</f>
        <v>58900</v>
      </c>
      <c r="H88" s="23">
        <f t="shared" si="8"/>
        <v>58900</v>
      </c>
      <c r="I88" s="23"/>
      <c r="J88" s="27"/>
      <c r="K88" s="23"/>
      <c r="L88" s="6"/>
      <c r="M88" s="6"/>
      <c r="N88" s="6"/>
      <c r="O88" s="6"/>
    </row>
    <row r="89" spans="1:15" x14ac:dyDescent="0.25">
      <c r="A89" s="28" t="s">
        <v>36</v>
      </c>
      <c r="B89" s="29">
        <f t="shared" si="7"/>
        <v>6.84</v>
      </c>
      <c r="C89" s="30">
        <v>31</v>
      </c>
      <c r="D89" s="31">
        <f t="shared" si="9"/>
        <v>10000000</v>
      </c>
      <c r="E89" s="31"/>
      <c r="F89" s="31"/>
      <c r="G89" s="31">
        <f t="shared" si="10"/>
        <v>57000</v>
      </c>
      <c r="H89" s="31">
        <f t="shared" si="8"/>
        <v>57000</v>
      </c>
      <c r="I89" s="31"/>
      <c r="J89" s="33">
        <v>2026</v>
      </c>
      <c r="K89" s="34">
        <f>SUM(H78:H89)+I78</f>
        <v>172900</v>
      </c>
      <c r="L89" s="6">
        <f>SUM(M89:O89)</f>
        <v>172900</v>
      </c>
      <c r="M89" s="6">
        <f>SUM(F78:F89)</f>
        <v>0</v>
      </c>
      <c r="N89" s="6">
        <f>SUM(G78:G89)</f>
        <v>172900</v>
      </c>
      <c r="O89" s="6">
        <f>SUM(I78:I89)</f>
        <v>0</v>
      </c>
    </row>
    <row r="90" spans="1:15" x14ac:dyDescent="0.25">
      <c r="A90" s="25" t="s">
        <v>20</v>
      </c>
      <c r="B90" s="26">
        <f t="shared" si="7"/>
        <v>6.84</v>
      </c>
      <c r="C90" s="8">
        <v>31</v>
      </c>
      <c r="D90" s="23">
        <f t="shared" si="9"/>
        <v>10000000</v>
      </c>
      <c r="E90" s="23"/>
      <c r="F90" s="12"/>
      <c r="G90" s="23">
        <f t="shared" si="10"/>
        <v>58900</v>
      </c>
      <c r="H90" s="23">
        <f t="shared" si="8"/>
        <v>58900</v>
      </c>
      <c r="I90" s="23"/>
      <c r="J90" s="27"/>
      <c r="K90" s="23"/>
      <c r="L90" s="6"/>
      <c r="M90" s="6"/>
      <c r="N90" s="6"/>
      <c r="O90" s="6"/>
    </row>
    <row r="91" spans="1:15" x14ac:dyDescent="0.25">
      <c r="A91" s="25" t="s">
        <v>21</v>
      </c>
      <c r="B91" s="26">
        <f t="shared" si="7"/>
        <v>6.84</v>
      </c>
      <c r="C91" s="8">
        <v>28</v>
      </c>
      <c r="D91" s="23">
        <f t="shared" si="9"/>
        <v>10000000</v>
      </c>
      <c r="E91" s="23"/>
      <c r="F91" s="12"/>
      <c r="G91" s="23">
        <f t="shared" si="10"/>
        <v>58900</v>
      </c>
      <c r="H91" s="23">
        <f t="shared" si="8"/>
        <v>58900</v>
      </c>
      <c r="I91" s="23"/>
      <c r="J91" s="27"/>
      <c r="K91" s="23"/>
      <c r="L91" s="6"/>
      <c r="M91" s="6"/>
      <c r="N91" s="6"/>
      <c r="O91" s="6"/>
    </row>
    <row r="92" spans="1:15" x14ac:dyDescent="0.25">
      <c r="A92" s="25" t="s">
        <v>22</v>
      </c>
      <c r="B92" s="26">
        <f t="shared" si="7"/>
        <v>6.84</v>
      </c>
      <c r="C92" s="8">
        <v>31</v>
      </c>
      <c r="D92" s="23">
        <f t="shared" si="9"/>
        <v>10000000</v>
      </c>
      <c r="E92" s="23"/>
      <c r="F92" s="12"/>
      <c r="G92" s="23">
        <f t="shared" si="10"/>
        <v>53200</v>
      </c>
      <c r="H92" s="23">
        <f t="shared" si="8"/>
        <v>53200</v>
      </c>
      <c r="I92" s="23"/>
      <c r="J92" s="27"/>
      <c r="K92" s="23"/>
      <c r="L92" s="6"/>
      <c r="M92" s="6"/>
      <c r="N92" s="6"/>
      <c r="O92" s="6"/>
    </row>
    <row r="93" spans="1:15" x14ac:dyDescent="0.25">
      <c r="A93" s="25" t="s">
        <v>23</v>
      </c>
      <c r="B93" s="26">
        <f t="shared" si="7"/>
        <v>6.84</v>
      </c>
      <c r="C93" s="8">
        <v>30</v>
      </c>
      <c r="D93" s="23">
        <f t="shared" si="9"/>
        <v>10000000</v>
      </c>
      <c r="E93" s="23"/>
      <c r="F93" s="12"/>
      <c r="G93" s="23">
        <f t="shared" si="10"/>
        <v>58900</v>
      </c>
      <c r="H93" s="23">
        <f t="shared" si="8"/>
        <v>58900</v>
      </c>
      <c r="I93" s="23"/>
      <c r="J93" s="27"/>
      <c r="K93" s="23"/>
      <c r="L93" s="6"/>
      <c r="M93" s="6"/>
      <c r="N93" s="6"/>
      <c r="O93" s="6"/>
    </row>
    <row r="94" spans="1:15" x14ac:dyDescent="0.25">
      <c r="A94" s="25" t="s">
        <v>24</v>
      </c>
      <c r="B94" s="26">
        <f t="shared" si="7"/>
        <v>6.84</v>
      </c>
      <c r="C94" s="8">
        <v>31</v>
      </c>
      <c r="D94" s="23">
        <f t="shared" si="9"/>
        <v>10000000</v>
      </c>
      <c r="E94" s="23"/>
      <c r="F94" s="12"/>
      <c r="G94" s="23">
        <f t="shared" si="10"/>
        <v>57000</v>
      </c>
      <c r="H94" s="23">
        <f t="shared" si="8"/>
        <v>57000</v>
      </c>
      <c r="I94" s="23"/>
      <c r="J94" s="27"/>
      <c r="K94" s="23"/>
      <c r="L94" s="6"/>
      <c r="M94" s="6"/>
      <c r="N94" s="6"/>
      <c r="O94" s="6"/>
    </row>
    <row r="95" spans="1:15" x14ac:dyDescent="0.25">
      <c r="A95" s="25" t="s">
        <v>25</v>
      </c>
      <c r="B95" s="26">
        <f t="shared" si="7"/>
        <v>6.84</v>
      </c>
      <c r="C95" s="8">
        <v>30</v>
      </c>
      <c r="D95" s="23">
        <f t="shared" si="9"/>
        <v>25000000</v>
      </c>
      <c r="E95" s="23">
        <v>15000000</v>
      </c>
      <c r="F95" s="12"/>
      <c r="G95" s="23">
        <f t="shared" si="10"/>
        <v>58900</v>
      </c>
      <c r="H95" s="23">
        <f t="shared" si="8"/>
        <v>58900</v>
      </c>
      <c r="I95" s="23"/>
      <c r="J95" s="27"/>
      <c r="K95" s="23"/>
      <c r="L95" s="6"/>
      <c r="M95" s="6"/>
      <c r="N95" s="6"/>
      <c r="O95" s="6"/>
    </row>
    <row r="96" spans="1:15" x14ac:dyDescent="0.25">
      <c r="A96" s="25" t="s">
        <v>26</v>
      </c>
      <c r="B96" s="26">
        <f t="shared" si="7"/>
        <v>6.84</v>
      </c>
      <c r="C96" s="8">
        <v>31</v>
      </c>
      <c r="D96" s="23">
        <f t="shared" si="9"/>
        <v>25000000</v>
      </c>
      <c r="E96" s="23"/>
      <c r="F96" s="12"/>
      <c r="G96" s="23">
        <f t="shared" si="10"/>
        <v>142500</v>
      </c>
      <c r="H96" s="23">
        <f t="shared" si="8"/>
        <v>142500</v>
      </c>
      <c r="I96" s="23"/>
      <c r="J96" s="27"/>
      <c r="K96" s="23"/>
      <c r="L96" s="6"/>
      <c r="M96" s="6"/>
      <c r="N96" s="6"/>
      <c r="O96" s="6"/>
    </row>
    <row r="97" spans="1:15" x14ac:dyDescent="0.25">
      <c r="A97" s="25" t="s">
        <v>27</v>
      </c>
      <c r="B97" s="26">
        <f t="shared" si="7"/>
        <v>6.84</v>
      </c>
      <c r="C97" s="8">
        <v>31</v>
      </c>
      <c r="D97" s="23">
        <f t="shared" si="9"/>
        <v>25000000</v>
      </c>
      <c r="E97" s="23"/>
      <c r="F97" s="12"/>
      <c r="G97" s="23">
        <f t="shared" si="10"/>
        <v>147250</v>
      </c>
      <c r="H97" s="23">
        <f t="shared" si="8"/>
        <v>147250</v>
      </c>
      <c r="I97" s="23"/>
      <c r="J97" s="27"/>
      <c r="K97" s="23"/>
      <c r="L97" s="6"/>
      <c r="M97" s="6"/>
      <c r="N97" s="6"/>
      <c r="O97" s="6"/>
    </row>
    <row r="98" spans="1:15" x14ac:dyDescent="0.25">
      <c r="A98" s="25" t="s">
        <v>28</v>
      </c>
      <c r="B98" s="26">
        <f t="shared" si="7"/>
        <v>6.84</v>
      </c>
      <c r="C98" s="8">
        <v>30</v>
      </c>
      <c r="D98" s="23">
        <f t="shared" si="9"/>
        <v>25000000</v>
      </c>
      <c r="E98" s="23"/>
      <c r="F98" s="12"/>
      <c r="G98" s="23">
        <f t="shared" si="10"/>
        <v>147250</v>
      </c>
      <c r="H98" s="23">
        <f t="shared" si="8"/>
        <v>147250</v>
      </c>
      <c r="I98" s="23"/>
      <c r="J98" s="27"/>
      <c r="K98" s="23"/>
      <c r="L98" s="6"/>
      <c r="M98" s="6"/>
      <c r="N98" s="6"/>
      <c r="O98" s="6"/>
    </row>
    <row r="99" spans="1:15" x14ac:dyDescent="0.25">
      <c r="A99" s="25" t="s">
        <v>29</v>
      </c>
      <c r="B99" s="26">
        <f t="shared" si="7"/>
        <v>6.84</v>
      </c>
      <c r="C99" s="8">
        <v>31</v>
      </c>
      <c r="D99" s="23">
        <f t="shared" si="9"/>
        <v>25000000</v>
      </c>
      <c r="E99" s="23"/>
      <c r="F99" s="12"/>
      <c r="G99" s="23">
        <f t="shared" si="10"/>
        <v>142500</v>
      </c>
      <c r="H99" s="23">
        <f t="shared" si="8"/>
        <v>142500</v>
      </c>
      <c r="I99" s="23"/>
      <c r="J99" s="27"/>
      <c r="K99" s="23"/>
      <c r="L99" s="6"/>
      <c r="M99" s="6"/>
      <c r="N99" s="6"/>
      <c r="O99" s="6"/>
    </row>
    <row r="100" spans="1:15" x14ac:dyDescent="0.25">
      <c r="A100" s="25" t="s">
        <v>30</v>
      </c>
      <c r="B100" s="26">
        <f t="shared" si="7"/>
        <v>6.84</v>
      </c>
      <c r="C100" s="8">
        <v>30</v>
      </c>
      <c r="D100" s="23">
        <f t="shared" si="9"/>
        <v>25000000</v>
      </c>
      <c r="E100" s="23"/>
      <c r="F100" s="12"/>
      <c r="G100" s="23">
        <f t="shared" si="10"/>
        <v>147250</v>
      </c>
      <c r="H100" s="23">
        <f t="shared" si="8"/>
        <v>147250</v>
      </c>
      <c r="I100" s="23"/>
      <c r="J100" s="27"/>
      <c r="K100" s="23"/>
      <c r="L100" s="6"/>
      <c r="M100" s="6"/>
      <c r="N100" s="6"/>
      <c r="O100" s="6"/>
    </row>
    <row r="101" spans="1:15" x14ac:dyDescent="0.25">
      <c r="A101" s="28" t="s">
        <v>37</v>
      </c>
      <c r="B101" s="29">
        <f t="shared" si="7"/>
        <v>6.84</v>
      </c>
      <c r="C101" s="30">
        <v>31</v>
      </c>
      <c r="D101" s="31">
        <f t="shared" si="9"/>
        <v>25000000</v>
      </c>
      <c r="E101" s="31"/>
      <c r="F101" s="31"/>
      <c r="G101" s="31">
        <f t="shared" si="10"/>
        <v>142500</v>
      </c>
      <c r="H101" s="31">
        <f t="shared" si="8"/>
        <v>142500</v>
      </c>
      <c r="I101" s="31"/>
      <c r="J101" s="33">
        <v>2027</v>
      </c>
      <c r="K101" s="34">
        <f>SUM(H90:H101)+I90</f>
        <v>1215050</v>
      </c>
      <c r="L101" s="6">
        <f>SUM(M101:O101)</f>
        <v>1215050</v>
      </c>
      <c r="M101" s="6">
        <f>SUM(F90:F101)</f>
        <v>0</v>
      </c>
      <c r="N101" s="6">
        <f>SUM(G90:G101)</f>
        <v>1215050</v>
      </c>
      <c r="O101" s="6">
        <f>SUM(I90:I101)</f>
        <v>0</v>
      </c>
    </row>
    <row r="102" spans="1:15" x14ac:dyDescent="0.25">
      <c r="A102" s="25" t="s">
        <v>20</v>
      </c>
      <c r="B102" s="26">
        <f t="shared" si="7"/>
        <v>6.84</v>
      </c>
      <c r="C102" s="8">
        <v>31</v>
      </c>
      <c r="D102" s="23">
        <f t="shared" si="9"/>
        <v>25000000</v>
      </c>
      <c r="E102" s="23"/>
      <c r="F102" s="12"/>
      <c r="G102" s="23">
        <f t="shared" si="10"/>
        <v>147250</v>
      </c>
      <c r="H102" s="23">
        <f t="shared" si="8"/>
        <v>147250</v>
      </c>
      <c r="I102" s="23"/>
      <c r="J102" s="27"/>
      <c r="K102" s="23"/>
      <c r="L102" s="6"/>
      <c r="M102" s="6"/>
      <c r="N102" s="6"/>
      <c r="O102" s="6"/>
    </row>
    <row r="103" spans="1:15" x14ac:dyDescent="0.25">
      <c r="A103" s="25" t="s">
        <v>21</v>
      </c>
      <c r="B103" s="26">
        <f t="shared" si="7"/>
        <v>6.84</v>
      </c>
      <c r="C103" s="8">
        <v>29</v>
      </c>
      <c r="D103" s="23">
        <f t="shared" si="9"/>
        <v>25000000</v>
      </c>
      <c r="E103" s="23"/>
      <c r="F103" s="12"/>
      <c r="G103" s="23">
        <f t="shared" si="10"/>
        <v>147250</v>
      </c>
      <c r="H103" s="23">
        <f t="shared" si="8"/>
        <v>147250</v>
      </c>
      <c r="I103" s="23"/>
      <c r="J103" s="27"/>
      <c r="K103" s="23"/>
      <c r="L103" s="6"/>
      <c r="M103" s="6"/>
      <c r="N103" s="6"/>
      <c r="O103" s="6"/>
    </row>
    <row r="104" spans="1:15" x14ac:dyDescent="0.25">
      <c r="A104" s="25" t="s">
        <v>22</v>
      </c>
      <c r="B104" s="26">
        <f t="shared" si="7"/>
        <v>6.84</v>
      </c>
      <c r="C104" s="8">
        <v>31</v>
      </c>
      <c r="D104" s="23">
        <f t="shared" si="9"/>
        <v>39000000</v>
      </c>
      <c r="E104" s="23">
        <v>14000000</v>
      </c>
      <c r="F104" s="12"/>
      <c r="G104" s="23">
        <f t="shared" si="10"/>
        <v>137750</v>
      </c>
      <c r="H104" s="23">
        <f t="shared" si="8"/>
        <v>137750</v>
      </c>
      <c r="I104" s="23"/>
      <c r="J104" s="27"/>
      <c r="K104" s="23"/>
      <c r="L104" s="6"/>
      <c r="M104" s="6"/>
      <c r="N104" s="6"/>
      <c r="O104" s="6"/>
    </row>
    <row r="105" spans="1:15" x14ac:dyDescent="0.25">
      <c r="A105" s="25" t="s">
        <v>23</v>
      </c>
      <c r="B105" s="26">
        <f t="shared" si="7"/>
        <v>6.84</v>
      </c>
      <c r="C105" s="8">
        <v>30</v>
      </c>
      <c r="D105" s="23">
        <f t="shared" si="9"/>
        <v>39000000</v>
      </c>
      <c r="E105" s="23"/>
      <c r="F105" s="12"/>
      <c r="G105" s="23">
        <f t="shared" si="10"/>
        <v>229710</v>
      </c>
      <c r="H105" s="23">
        <f t="shared" si="8"/>
        <v>229710</v>
      </c>
      <c r="I105" s="23"/>
      <c r="J105" s="27"/>
      <c r="K105" s="23"/>
      <c r="L105" s="6"/>
      <c r="M105" s="6"/>
      <c r="N105" s="6"/>
      <c r="O105" s="6"/>
    </row>
    <row r="106" spans="1:15" x14ac:dyDescent="0.25">
      <c r="A106" s="25" t="s">
        <v>24</v>
      </c>
      <c r="B106" s="26">
        <f t="shared" si="7"/>
        <v>6.84</v>
      </c>
      <c r="C106" s="8">
        <v>31</v>
      </c>
      <c r="D106" s="23">
        <f t="shared" si="9"/>
        <v>39000000</v>
      </c>
      <c r="E106" s="23"/>
      <c r="F106" s="12"/>
      <c r="G106" s="23">
        <f t="shared" si="10"/>
        <v>222300</v>
      </c>
      <c r="H106" s="23">
        <f t="shared" si="8"/>
        <v>222300</v>
      </c>
      <c r="I106" s="23"/>
      <c r="J106" s="27"/>
      <c r="K106" s="23"/>
      <c r="L106" s="6"/>
      <c r="M106" s="6"/>
      <c r="N106" s="6"/>
      <c r="O106" s="6"/>
    </row>
    <row r="107" spans="1:15" x14ac:dyDescent="0.25">
      <c r="A107" s="25" t="s">
        <v>25</v>
      </c>
      <c r="B107" s="26">
        <f t="shared" si="7"/>
        <v>6.84</v>
      </c>
      <c r="C107" s="8">
        <v>30</v>
      </c>
      <c r="D107" s="23">
        <f t="shared" si="9"/>
        <v>39000000</v>
      </c>
      <c r="E107" s="23"/>
      <c r="F107" s="12"/>
      <c r="G107" s="23">
        <f t="shared" si="10"/>
        <v>229710</v>
      </c>
      <c r="H107" s="23">
        <f t="shared" si="8"/>
        <v>229710</v>
      </c>
      <c r="I107" s="23"/>
      <c r="J107" s="27"/>
      <c r="K107" s="23"/>
      <c r="L107" s="6"/>
      <c r="M107" s="6"/>
      <c r="N107" s="6"/>
      <c r="O107" s="6"/>
    </row>
    <row r="108" spans="1:15" x14ac:dyDescent="0.25">
      <c r="A108" s="25" t="s">
        <v>26</v>
      </c>
      <c r="B108" s="26">
        <f t="shared" si="7"/>
        <v>6.84</v>
      </c>
      <c r="C108" s="8">
        <v>31</v>
      </c>
      <c r="D108" s="23">
        <f t="shared" si="9"/>
        <v>39000000</v>
      </c>
      <c r="E108" s="23"/>
      <c r="F108" s="12"/>
      <c r="G108" s="23">
        <f t="shared" si="10"/>
        <v>222300</v>
      </c>
      <c r="H108" s="23">
        <f t="shared" si="8"/>
        <v>222300</v>
      </c>
      <c r="I108" s="23"/>
      <c r="J108" s="27"/>
      <c r="K108" s="23"/>
      <c r="L108" s="6"/>
      <c r="M108" s="6"/>
      <c r="N108" s="6"/>
      <c r="O108" s="6"/>
    </row>
    <row r="109" spans="1:15" x14ac:dyDescent="0.25">
      <c r="A109" s="25" t="s">
        <v>27</v>
      </c>
      <c r="B109" s="26">
        <f t="shared" si="7"/>
        <v>6.84</v>
      </c>
      <c r="C109" s="8">
        <v>31</v>
      </c>
      <c r="D109" s="23">
        <f t="shared" si="9"/>
        <v>39000000</v>
      </c>
      <c r="E109" s="23"/>
      <c r="F109" s="12"/>
      <c r="G109" s="23">
        <f t="shared" si="10"/>
        <v>229710</v>
      </c>
      <c r="H109" s="23">
        <f t="shared" si="8"/>
        <v>229710</v>
      </c>
      <c r="I109" s="23"/>
      <c r="J109" s="27"/>
      <c r="K109" s="23"/>
      <c r="L109" s="6"/>
      <c r="M109" s="6"/>
      <c r="N109" s="6"/>
      <c r="O109" s="6"/>
    </row>
    <row r="110" spans="1:15" x14ac:dyDescent="0.25">
      <c r="A110" s="25" t="s">
        <v>28</v>
      </c>
      <c r="B110" s="26">
        <f t="shared" si="7"/>
        <v>6.84</v>
      </c>
      <c r="C110" s="8">
        <v>30</v>
      </c>
      <c r="D110" s="23">
        <f t="shared" si="9"/>
        <v>39000000</v>
      </c>
      <c r="E110" s="23"/>
      <c r="F110" s="12"/>
      <c r="G110" s="23">
        <f t="shared" si="10"/>
        <v>229710</v>
      </c>
      <c r="H110" s="23">
        <f t="shared" si="8"/>
        <v>229710</v>
      </c>
      <c r="I110" s="23"/>
      <c r="J110" s="27"/>
      <c r="K110" s="23"/>
      <c r="L110" s="6"/>
      <c r="M110" s="6"/>
      <c r="N110" s="6"/>
      <c r="O110" s="6"/>
    </row>
    <row r="111" spans="1:15" x14ac:dyDescent="0.25">
      <c r="A111" s="25" t="s">
        <v>29</v>
      </c>
      <c r="B111" s="26">
        <f t="shared" si="7"/>
        <v>6.84</v>
      </c>
      <c r="C111" s="8">
        <v>31</v>
      </c>
      <c r="D111" s="23">
        <f t="shared" si="9"/>
        <v>39000000</v>
      </c>
      <c r="E111" s="23"/>
      <c r="F111" s="12"/>
      <c r="G111" s="23">
        <f t="shared" si="10"/>
        <v>222300</v>
      </c>
      <c r="H111" s="23">
        <f t="shared" si="8"/>
        <v>222300</v>
      </c>
      <c r="I111" s="23"/>
      <c r="J111" s="27"/>
      <c r="K111" s="23"/>
      <c r="L111" s="6"/>
      <c r="M111" s="6"/>
      <c r="N111" s="6"/>
      <c r="O111" s="6"/>
    </row>
    <row r="112" spans="1:15" x14ac:dyDescent="0.25">
      <c r="A112" s="25" t="s">
        <v>30</v>
      </c>
      <c r="B112" s="26">
        <f t="shared" si="7"/>
        <v>6.84</v>
      </c>
      <c r="C112" s="8">
        <v>30</v>
      </c>
      <c r="D112" s="23">
        <f t="shared" si="9"/>
        <v>39000000</v>
      </c>
      <c r="E112" s="23"/>
      <c r="F112" s="12"/>
      <c r="G112" s="23">
        <f t="shared" si="10"/>
        <v>229710</v>
      </c>
      <c r="H112" s="23">
        <f t="shared" si="8"/>
        <v>229710</v>
      </c>
      <c r="I112" s="23"/>
      <c r="J112" s="27"/>
      <c r="K112" s="23"/>
      <c r="L112" s="6"/>
      <c r="M112" s="6"/>
      <c r="N112" s="6"/>
      <c r="O112" s="6"/>
    </row>
    <row r="113" spans="1:15" x14ac:dyDescent="0.25">
      <c r="A113" s="28" t="s">
        <v>38</v>
      </c>
      <c r="B113" s="29">
        <f t="shared" si="7"/>
        <v>6.84</v>
      </c>
      <c r="C113" s="30">
        <v>31</v>
      </c>
      <c r="D113" s="31">
        <f t="shared" si="9"/>
        <v>39000000</v>
      </c>
      <c r="E113" s="31"/>
      <c r="F113" s="31"/>
      <c r="G113" s="31">
        <f t="shared" si="10"/>
        <v>222300</v>
      </c>
      <c r="H113" s="31">
        <f t="shared" si="8"/>
        <v>222300</v>
      </c>
      <c r="I113" s="31"/>
      <c r="J113" s="33">
        <v>2028</v>
      </c>
      <c r="K113" s="34">
        <f>SUM(H102:H113)+I102</f>
        <v>2470000</v>
      </c>
      <c r="L113" s="6">
        <f>SUM(M113:O113)</f>
        <v>2470000</v>
      </c>
      <c r="M113" s="6">
        <f>SUM(F102:F113)</f>
        <v>0</v>
      </c>
      <c r="N113" s="6">
        <f>SUM(G102:G113)</f>
        <v>2470000</v>
      </c>
      <c r="O113" s="6">
        <f>SUM(I102:I113)</f>
        <v>0</v>
      </c>
    </row>
    <row r="114" spans="1:15" x14ac:dyDescent="0.25">
      <c r="A114" s="25" t="s">
        <v>20</v>
      </c>
      <c r="B114" s="26">
        <f t="shared" si="7"/>
        <v>6.84</v>
      </c>
      <c r="C114" s="8">
        <v>31</v>
      </c>
      <c r="D114" s="23">
        <f t="shared" si="9"/>
        <v>39000000</v>
      </c>
      <c r="E114" s="23"/>
      <c r="F114" s="12"/>
      <c r="G114" s="23">
        <f t="shared" si="10"/>
        <v>229710</v>
      </c>
      <c r="H114" s="23">
        <f t="shared" si="8"/>
        <v>229710</v>
      </c>
      <c r="I114" s="23"/>
      <c r="J114" s="27"/>
      <c r="K114" s="23"/>
      <c r="L114" s="6"/>
      <c r="M114" s="6"/>
      <c r="N114" s="6"/>
      <c r="O114" s="6"/>
    </row>
    <row r="115" spans="1:15" x14ac:dyDescent="0.25">
      <c r="A115" s="25" t="s">
        <v>21</v>
      </c>
      <c r="B115" s="26">
        <f t="shared" si="7"/>
        <v>6.84</v>
      </c>
      <c r="C115" s="8">
        <v>28</v>
      </c>
      <c r="D115" s="23">
        <f t="shared" si="9"/>
        <v>39000000</v>
      </c>
      <c r="E115" s="23"/>
      <c r="F115" s="12"/>
      <c r="G115" s="23">
        <f t="shared" si="10"/>
        <v>229710</v>
      </c>
      <c r="H115" s="23">
        <f t="shared" si="8"/>
        <v>229710</v>
      </c>
      <c r="I115" s="23"/>
      <c r="J115" s="27"/>
      <c r="K115" s="23"/>
      <c r="L115" s="6"/>
      <c r="M115" s="6"/>
      <c r="N115" s="6"/>
      <c r="O115" s="6"/>
    </row>
    <row r="116" spans="1:15" x14ac:dyDescent="0.25">
      <c r="A116" s="25" t="s">
        <v>22</v>
      </c>
      <c r="B116" s="26">
        <f t="shared" si="7"/>
        <v>6.84</v>
      </c>
      <c r="C116" s="8">
        <v>31</v>
      </c>
      <c r="D116" s="23">
        <f t="shared" si="9"/>
        <v>39000000</v>
      </c>
      <c r="E116" s="23"/>
      <c r="F116" s="12"/>
      <c r="G116" s="23">
        <f t="shared" si="10"/>
        <v>207480</v>
      </c>
      <c r="H116" s="23">
        <f t="shared" si="8"/>
        <v>207480</v>
      </c>
      <c r="I116" s="23"/>
      <c r="J116" s="27"/>
      <c r="K116" s="23"/>
      <c r="L116" s="6"/>
      <c r="M116" s="6"/>
      <c r="N116" s="6"/>
      <c r="O116" s="6"/>
    </row>
    <row r="117" spans="1:15" x14ac:dyDescent="0.25">
      <c r="A117" s="25" t="s">
        <v>23</v>
      </c>
      <c r="B117" s="26">
        <f t="shared" si="7"/>
        <v>6.84</v>
      </c>
      <c r="C117" s="8">
        <v>30</v>
      </c>
      <c r="D117" s="23">
        <f t="shared" si="9"/>
        <v>39000000</v>
      </c>
      <c r="E117" s="23"/>
      <c r="F117" s="12"/>
      <c r="G117" s="23">
        <f t="shared" si="10"/>
        <v>229710</v>
      </c>
      <c r="H117" s="23">
        <f t="shared" si="8"/>
        <v>229710</v>
      </c>
      <c r="I117" s="23"/>
      <c r="J117" s="27"/>
      <c r="K117" s="23"/>
      <c r="L117" s="6"/>
      <c r="M117" s="6"/>
      <c r="N117" s="6"/>
      <c r="O117" s="6"/>
    </row>
    <row r="118" spans="1:15" x14ac:dyDescent="0.25">
      <c r="A118" s="25" t="s">
        <v>24</v>
      </c>
      <c r="B118" s="26">
        <f t="shared" si="7"/>
        <v>6.84</v>
      </c>
      <c r="C118" s="8">
        <v>31</v>
      </c>
      <c r="D118" s="23">
        <f t="shared" si="9"/>
        <v>39000000</v>
      </c>
      <c r="E118" s="23"/>
      <c r="F118" s="12"/>
      <c r="G118" s="23">
        <f t="shared" si="10"/>
        <v>222300</v>
      </c>
      <c r="H118" s="23">
        <f t="shared" si="8"/>
        <v>222300</v>
      </c>
      <c r="I118" s="23"/>
      <c r="J118" s="27"/>
      <c r="K118" s="23"/>
      <c r="L118" s="6"/>
      <c r="M118" s="6"/>
      <c r="N118" s="6"/>
      <c r="O118" s="6"/>
    </row>
    <row r="119" spans="1:15" x14ac:dyDescent="0.25">
      <c r="A119" s="25" t="s">
        <v>25</v>
      </c>
      <c r="B119" s="26">
        <f t="shared" si="7"/>
        <v>6.84</v>
      </c>
      <c r="C119" s="8">
        <v>30</v>
      </c>
      <c r="D119" s="23">
        <f t="shared" si="9"/>
        <v>39000000</v>
      </c>
      <c r="E119" s="23"/>
      <c r="F119" s="12"/>
      <c r="G119" s="23">
        <f t="shared" si="10"/>
        <v>229710</v>
      </c>
      <c r="H119" s="23">
        <f t="shared" si="8"/>
        <v>229710</v>
      </c>
      <c r="I119" s="23"/>
      <c r="J119" s="27"/>
      <c r="K119" s="23"/>
      <c r="L119" s="6"/>
      <c r="M119" s="6"/>
      <c r="N119" s="6"/>
      <c r="O119" s="6"/>
    </row>
    <row r="120" spans="1:15" s="42" customFormat="1" x14ac:dyDescent="0.25">
      <c r="A120" s="36" t="s">
        <v>26</v>
      </c>
      <c r="B120" s="37">
        <f t="shared" si="7"/>
        <v>6.84</v>
      </c>
      <c r="C120" s="38">
        <v>31</v>
      </c>
      <c r="D120" s="39">
        <f t="shared" si="9"/>
        <v>39000000</v>
      </c>
      <c r="E120" s="39"/>
      <c r="F120" s="12"/>
      <c r="G120" s="23">
        <f t="shared" si="10"/>
        <v>222300</v>
      </c>
      <c r="H120" s="39">
        <f t="shared" si="8"/>
        <v>222300</v>
      </c>
      <c r="I120" s="39"/>
      <c r="J120" s="40"/>
      <c r="K120" s="39"/>
      <c r="L120" s="41"/>
      <c r="M120" s="41"/>
      <c r="N120" s="41"/>
      <c r="O120" s="41"/>
    </row>
    <row r="121" spans="1:15" x14ac:dyDescent="0.25">
      <c r="A121" s="25" t="s">
        <v>27</v>
      </c>
      <c r="B121" s="26">
        <f t="shared" si="7"/>
        <v>6.84</v>
      </c>
      <c r="C121" s="8">
        <v>31</v>
      </c>
      <c r="D121" s="23">
        <f t="shared" si="9"/>
        <v>38800000</v>
      </c>
      <c r="E121" s="23"/>
      <c r="F121" s="23">
        <v>200000</v>
      </c>
      <c r="G121" s="23">
        <f t="shared" si="10"/>
        <v>229710</v>
      </c>
      <c r="H121" s="23">
        <f t="shared" si="8"/>
        <v>429710</v>
      </c>
      <c r="I121" s="23"/>
      <c r="J121" s="27"/>
      <c r="K121" s="23"/>
      <c r="L121" s="6"/>
      <c r="M121" s="6"/>
      <c r="N121" s="6"/>
      <c r="O121" s="6"/>
    </row>
    <row r="122" spans="1:15" x14ac:dyDescent="0.25">
      <c r="A122" s="25" t="s">
        <v>28</v>
      </c>
      <c r="B122" s="26">
        <f t="shared" si="7"/>
        <v>6.84</v>
      </c>
      <c r="C122" s="8">
        <v>30</v>
      </c>
      <c r="D122" s="23">
        <f t="shared" si="9"/>
        <v>38600000</v>
      </c>
      <c r="E122" s="23"/>
      <c r="F122" s="23">
        <f t="shared" ref="F122:F137" si="11">F121</f>
        <v>200000</v>
      </c>
      <c r="G122" s="23">
        <f t="shared" si="10"/>
        <v>228532</v>
      </c>
      <c r="H122" s="23">
        <f t="shared" si="8"/>
        <v>428532</v>
      </c>
      <c r="I122" s="23"/>
      <c r="J122" s="27"/>
      <c r="K122" s="23"/>
      <c r="L122" s="6"/>
      <c r="M122" s="6"/>
      <c r="N122" s="6"/>
      <c r="O122" s="6"/>
    </row>
    <row r="123" spans="1:15" x14ac:dyDescent="0.25">
      <c r="A123" s="25" t="s">
        <v>29</v>
      </c>
      <c r="B123" s="26">
        <f t="shared" si="7"/>
        <v>6.84</v>
      </c>
      <c r="C123" s="8">
        <v>31</v>
      </c>
      <c r="D123" s="23">
        <f t="shared" si="9"/>
        <v>38400000</v>
      </c>
      <c r="E123" s="23"/>
      <c r="F123" s="23">
        <f t="shared" si="11"/>
        <v>200000</v>
      </c>
      <c r="G123" s="23">
        <f t="shared" si="10"/>
        <v>220020</v>
      </c>
      <c r="H123" s="23">
        <f t="shared" si="8"/>
        <v>420020</v>
      </c>
      <c r="I123" s="23"/>
      <c r="J123" s="27"/>
      <c r="K123" s="23"/>
      <c r="L123" s="6"/>
      <c r="M123" s="6"/>
      <c r="N123" s="6"/>
      <c r="O123" s="6"/>
    </row>
    <row r="124" spans="1:15" x14ac:dyDescent="0.25">
      <c r="A124" s="25" t="s">
        <v>30</v>
      </c>
      <c r="B124" s="26">
        <f t="shared" si="7"/>
        <v>6.84</v>
      </c>
      <c r="C124" s="8">
        <v>30</v>
      </c>
      <c r="D124" s="23">
        <f t="shared" si="9"/>
        <v>38200000</v>
      </c>
      <c r="E124" s="23"/>
      <c r="F124" s="23">
        <f t="shared" si="11"/>
        <v>200000</v>
      </c>
      <c r="G124" s="23">
        <f t="shared" si="10"/>
        <v>226176</v>
      </c>
      <c r="H124" s="23">
        <f t="shared" si="8"/>
        <v>426176</v>
      </c>
      <c r="I124" s="23"/>
      <c r="J124" s="27"/>
      <c r="K124" s="23"/>
      <c r="L124" s="6"/>
      <c r="M124" s="6"/>
      <c r="N124" s="6"/>
      <c r="O124" s="6"/>
    </row>
    <row r="125" spans="1:15" x14ac:dyDescent="0.25">
      <c r="A125" s="28" t="s">
        <v>39</v>
      </c>
      <c r="B125" s="29">
        <f t="shared" si="7"/>
        <v>6.84</v>
      </c>
      <c r="C125" s="30">
        <v>31</v>
      </c>
      <c r="D125" s="31">
        <f t="shared" si="9"/>
        <v>38000000</v>
      </c>
      <c r="E125" s="31"/>
      <c r="F125" s="31">
        <f t="shared" si="11"/>
        <v>200000</v>
      </c>
      <c r="G125" s="31">
        <f t="shared" si="10"/>
        <v>217740</v>
      </c>
      <c r="H125" s="31">
        <f t="shared" si="8"/>
        <v>417740</v>
      </c>
      <c r="I125" s="31"/>
      <c r="J125" s="33">
        <v>2029</v>
      </c>
      <c r="K125" s="34">
        <f>SUM(H114:H125)+I114</f>
        <v>3693098</v>
      </c>
      <c r="L125" s="6">
        <f>SUM(M125:O125)</f>
        <v>3693098</v>
      </c>
      <c r="M125" s="6">
        <f>SUM(F114:F125)</f>
        <v>1000000</v>
      </c>
      <c r="N125" s="6">
        <f>SUM(G114:G125)</f>
        <v>2693098</v>
      </c>
      <c r="O125" s="6">
        <f>SUM(I114:I125)</f>
        <v>0</v>
      </c>
    </row>
    <row r="126" spans="1:15" x14ac:dyDescent="0.25">
      <c r="A126" s="25" t="s">
        <v>20</v>
      </c>
      <c r="B126" s="26">
        <f t="shared" si="7"/>
        <v>6.84</v>
      </c>
      <c r="C126" s="8">
        <v>31</v>
      </c>
      <c r="D126" s="23">
        <f t="shared" si="9"/>
        <v>37800000</v>
      </c>
      <c r="E126" s="23"/>
      <c r="F126" s="23">
        <f t="shared" si="11"/>
        <v>200000</v>
      </c>
      <c r="G126" s="23">
        <f t="shared" si="10"/>
        <v>223820</v>
      </c>
      <c r="H126" s="23">
        <f t="shared" si="8"/>
        <v>423820</v>
      </c>
      <c r="I126" s="23"/>
      <c r="J126" s="27"/>
      <c r="K126" s="23"/>
      <c r="L126" s="6"/>
      <c r="M126" s="6"/>
      <c r="N126" s="6"/>
      <c r="O126" s="6"/>
    </row>
    <row r="127" spans="1:15" x14ac:dyDescent="0.25">
      <c r="A127" s="25" t="s">
        <v>21</v>
      </c>
      <c r="B127" s="26">
        <f t="shared" si="7"/>
        <v>6.84</v>
      </c>
      <c r="C127" s="8">
        <v>28</v>
      </c>
      <c r="D127" s="23">
        <f t="shared" si="9"/>
        <v>37600000</v>
      </c>
      <c r="E127" s="23"/>
      <c r="F127" s="23">
        <f t="shared" si="11"/>
        <v>200000</v>
      </c>
      <c r="G127" s="23">
        <f t="shared" si="10"/>
        <v>222642</v>
      </c>
      <c r="H127" s="23">
        <f t="shared" si="8"/>
        <v>422642</v>
      </c>
      <c r="I127" s="23"/>
      <c r="J127" s="27"/>
      <c r="K127" s="23"/>
      <c r="L127" s="6"/>
      <c r="M127" s="6"/>
      <c r="N127" s="6"/>
      <c r="O127" s="6"/>
    </row>
    <row r="128" spans="1:15" x14ac:dyDescent="0.25">
      <c r="A128" s="25" t="s">
        <v>22</v>
      </c>
      <c r="B128" s="26">
        <f t="shared" si="7"/>
        <v>6.84</v>
      </c>
      <c r="C128" s="8">
        <v>31</v>
      </c>
      <c r="D128" s="23">
        <f t="shared" si="9"/>
        <v>37400000</v>
      </c>
      <c r="E128" s="23"/>
      <c r="F128" s="23">
        <f t="shared" si="11"/>
        <v>200000</v>
      </c>
      <c r="G128" s="23">
        <f t="shared" si="10"/>
        <v>200032</v>
      </c>
      <c r="H128" s="23">
        <f t="shared" si="8"/>
        <v>400032</v>
      </c>
      <c r="I128" s="23"/>
      <c r="J128" s="27"/>
      <c r="K128" s="23"/>
      <c r="L128" s="6"/>
      <c r="M128" s="6"/>
      <c r="N128" s="6"/>
      <c r="O128" s="6"/>
    </row>
    <row r="129" spans="1:15" x14ac:dyDescent="0.25">
      <c r="A129" s="25" t="s">
        <v>23</v>
      </c>
      <c r="B129" s="26">
        <f t="shared" si="7"/>
        <v>6.84</v>
      </c>
      <c r="C129" s="8">
        <v>30</v>
      </c>
      <c r="D129" s="23">
        <f t="shared" si="9"/>
        <v>37200000</v>
      </c>
      <c r="E129" s="23"/>
      <c r="F129" s="23">
        <f t="shared" si="11"/>
        <v>200000</v>
      </c>
      <c r="G129" s="23">
        <f t="shared" si="10"/>
        <v>220286</v>
      </c>
      <c r="H129" s="23">
        <f t="shared" si="8"/>
        <v>420286</v>
      </c>
      <c r="I129" s="23"/>
      <c r="J129" s="27"/>
      <c r="K129" s="23"/>
      <c r="L129" s="6"/>
      <c r="M129" s="6"/>
      <c r="N129" s="6"/>
      <c r="O129" s="6"/>
    </row>
    <row r="130" spans="1:15" x14ac:dyDescent="0.25">
      <c r="A130" s="25" t="s">
        <v>24</v>
      </c>
      <c r="B130" s="26">
        <f t="shared" si="7"/>
        <v>6.84</v>
      </c>
      <c r="C130" s="8">
        <v>31</v>
      </c>
      <c r="D130" s="23">
        <f t="shared" si="9"/>
        <v>37000000</v>
      </c>
      <c r="E130" s="23"/>
      <c r="F130" s="23">
        <f t="shared" si="11"/>
        <v>200000</v>
      </c>
      <c r="G130" s="23">
        <f t="shared" si="10"/>
        <v>212040</v>
      </c>
      <c r="H130" s="23">
        <f t="shared" si="8"/>
        <v>412040</v>
      </c>
      <c r="I130" s="23"/>
      <c r="J130" s="27"/>
      <c r="K130" s="23"/>
      <c r="L130" s="6"/>
      <c r="M130" s="6"/>
      <c r="N130" s="6"/>
      <c r="O130" s="6"/>
    </row>
    <row r="131" spans="1:15" x14ac:dyDescent="0.25">
      <c r="A131" s="25" t="s">
        <v>25</v>
      </c>
      <c r="B131" s="26">
        <f t="shared" si="7"/>
        <v>6.84</v>
      </c>
      <c r="C131" s="8">
        <v>30</v>
      </c>
      <c r="D131" s="23">
        <f t="shared" si="9"/>
        <v>36800000</v>
      </c>
      <c r="E131" s="23"/>
      <c r="F131" s="23">
        <f t="shared" si="11"/>
        <v>200000</v>
      </c>
      <c r="G131" s="23">
        <f t="shared" si="10"/>
        <v>217930</v>
      </c>
      <c r="H131" s="23">
        <f t="shared" si="8"/>
        <v>417930</v>
      </c>
      <c r="I131" s="23"/>
      <c r="J131" s="27"/>
      <c r="K131" s="23"/>
      <c r="L131" s="6"/>
      <c r="M131" s="6"/>
      <c r="N131" s="6"/>
      <c r="O131" s="6"/>
    </row>
    <row r="132" spans="1:15" s="42" customFormat="1" x14ac:dyDescent="0.25">
      <c r="A132" s="36" t="s">
        <v>26</v>
      </c>
      <c r="B132" s="37">
        <f t="shared" si="7"/>
        <v>6.84</v>
      </c>
      <c r="C132" s="38">
        <v>31</v>
      </c>
      <c r="D132" s="39">
        <f t="shared" si="9"/>
        <v>36600000</v>
      </c>
      <c r="E132" s="39"/>
      <c r="F132" s="23">
        <f t="shared" si="11"/>
        <v>200000</v>
      </c>
      <c r="G132" s="23">
        <f t="shared" si="10"/>
        <v>209760</v>
      </c>
      <c r="H132" s="39">
        <f t="shared" si="8"/>
        <v>409760</v>
      </c>
      <c r="I132" s="39"/>
      <c r="J132" s="40"/>
      <c r="K132" s="39"/>
      <c r="L132" s="41"/>
      <c r="M132" s="41"/>
      <c r="N132" s="41"/>
      <c r="O132" s="41"/>
    </row>
    <row r="133" spans="1:15" x14ac:dyDescent="0.25">
      <c r="A133" s="25" t="s">
        <v>27</v>
      </c>
      <c r="B133" s="26">
        <f t="shared" si="7"/>
        <v>6.84</v>
      </c>
      <c r="C133" s="8">
        <v>31</v>
      </c>
      <c r="D133" s="23">
        <f t="shared" si="9"/>
        <v>36400000</v>
      </c>
      <c r="E133" s="23"/>
      <c r="F133" s="23">
        <f t="shared" si="11"/>
        <v>200000</v>
      </c>
      <c r="G133" s="23">
        <f t="shared" si="10"/>
        <v>215574</v>
      </c>
      <c r="H133" s="23">
        <f t="shared" si="8"/>
        <v>415574</v>
      </c>
      <c r="I133" s="23"/>
      <c r="J133" s="27"/>
      <c r="K133" s="23"/>
      <c r="L133" s="6"/>
      <c r="M133" s="6"/>
      <c r="N133" s="6"/>
      <c r="O133" s="6"/>
    </row>
    <row r="134" spans="1:15" x14ac:dyDescent="0.25">
      <c r="A134" s="25" t="s">
        <v>28</v>
      </c>
      <c r="B134" s="26">
        <f t="shared" si="7"/>
        <v>6.84</v>
      </c>
      <c r="C134" s="8">
        <v>30</v>
      </c>
      <c r="D134" s="23">
        <f t="shared" si="9"/>
        <v>36200000</v>
      </c>
      <c r="E134" s="23"/>
      <c r="F134" s="23">
        <f t="shared" si="11"/>
        <v>200000</v>
      </c>
      <c r="G134" s="23">
        <f t="shared" si="10"/>
        <v>214396</v>
      </c>
      <c r="H134" s="23">
        <f t="shared" si="8"/>
        <v>414396</v>
      </c>
      <c r="I134" s="23"/>
      <c r="J134" s="27"/>
      <c r="K134" s="23"/>
      <c r="L134" s="6"/>
      <c r="M134" s="6"/>
      <c r="N134" s="6"/>
      <c r="O134" s="6"/>
    </row>
    <row r="135" spans="1:15" x14ac:dyDescent="0.25">
      <c r="A135" s="25" t="s">
        <v>29</v>
      </c>
      <c r="B135" s="26">
        <f t="shared" si="7"/>
        <v>6.84</v>
      </c>
      <c r="C135" s="8">
        <v>31</v>
      </c>
      <c r="D135" s="23">
        <f t="shared" si="9"/>
        <v>36000000</v>
      </c>
      <c r="E135" s="23"/>
      <c r="F135" s="23">
        <f t="shared" si="11"/>
        <v>200000</v>
      </c>
      <c r="G135" s="23">
        <f t="shared" si="10"/>
        <v>206340</v>
      </c>
      <c r="H135" s="23">
        <f t="shared" si="8"/>
        <v>406340</v>
      </c>
      <c r="I135" s="23"/>
      <c r="J135" s="27"/>
      <c r="K135" s="23"/>
      <c r="L135" s="6"/>
      <c r="M135" s="6"/>
      <c r="N135" s="6"/>
      <c r="O135" s="6"/>
    </row>
    <row r="136" spans="1:15" x14ac:dyDescent="0.25">
      <c r="A136" s="25" t="s">
        <v>30</v>
      </c>
      <c r="B136" s="26">
        <f t="shared" si="7"/>
        <v>6.84</v>
      </c>
      <c r="C136" s="8">
        <v>30</v>
      </c>
      <c r="D136" s="23">
        <f t="shared" si="9"/>
        <v>35800000</v>
      </c>
      <c r="E136" s="23"/>
      <c r="F136" s="23">
        <f t="shared" si="11"/>
        <v>200000</v>
      </c>
      <c r="G136" s="23">
        <f t="shared" si="10"/>
        <v>212040</v>
      </c>
      <c r="H136" s="23">
        <f t="shared" si="8"/>
        <v>412040</v>
      </c>
      <c r="I136" s="23"/>
      <c r="J136" s="27"/>
      <c r="K136" s="23"/>
      <c r="L136" s="6"/>
      <c r="M136" s="6"/>
      <c r="N136" s="6"/>
      <c r="O136" s="6"/>
    </row>
    <row r="137" spans="1:15" x14ac:dyDescent="0.25">
      <c r="A137" s="28" t="s">
        <v>40</v>
      </c>
      <c r="B137" s="29">
        <f t="shared" si="7"/>
        <v>6.84</v>
      </c>
      <c r="C137" s="30">
        <v>31</v>
      </c>
      <c r="D137" s="31">
        <f t="shared" si="9"/>
        <v>35600000</v>
      </c>
      <c r="E137" s="31"/>
      <c r="F137" s="31">
        <f t="shared" si="11"/>
        <v>200000</v>
      </c>
      <c r="G137" s="31">
        <f t="shared" si="10"/>
        <v>204060</v>
      </c>
      <c r="H137" s="31">
        <f t="shared" si="8"/>
        <v>404060</v>
      </c>
      <c r="I137" s="31"/>
      <c r="J137" s="33">
        <v>2030</v>
      </c>
      <c r="K137" s="34">
        <f>SUM(H126:H137)+I126</f>
        <v>4958920</v>
      </c>
      <c r="L137" s="6">
        <f>SUM(M137:O137)</f>
        <v>4958920</v>
      </c>
      <c r="M137" s="6">
        <f>SUM(F126:F137)</f>
        <v>2400000</v>
      </c>
      <c r="N137" s="6">
        <f>SUM(G126:G137)</f>
        <v>2558920</v>
      </c>
      <c r="O137" s="6">
        <f>SUM(I126:I137)</f>
        <v>0</v>
      </c>
    </row>
    <row r="138" spans="1:15" x14ac:dyDescent="0.25">
      <c r="A138" s="25" t="s">
        <v>20</v>
      </c>
      <c r="B138" s="26">
        <f t="shared" si="7"/>
        <v>6.84</v>
      </c>
      <c r="C138" s="8">
        <v>31</v>
      </c>
      <c r="D138" s="23">
        <f t="shared" si="9"/>
        <v>35400000</v>
      </c>
      <c r="E138" s="23"/>
      <c r="F138" s="23">
        <v>200000</v>
      </c>
      <c r="G138" s="23">
        <f t="shared" si="10"/>
        <v>209684</v>
      </c>
      <c r="H138" s="23">
        <f t="shared" si="8"/>
        <v>409684</v>
      </c>
      <c r="I138" s="23"/>
      <c r="J138" s="27"/>
      <c r="K138" s="23"/>
      <c r="L138" s="6"/>
      <c r="M138" s="6"/>
      <c r="N138" s="6"/>
      <c r="O138" s="6"/>
    </row>
    <row r="139" spans="1:15" x14ac:dyDescent="0.25">
      <c r="A139" s="25" t="s">
        <v>21</v>
      </c>
      <c r="B139" s="26">
        <f t="shared" si="7"/>
        <v>6.84</v>
      </c>
      <c r="C139" s="8">
        <v>28</v>
      </c>
      <c r="D139" s="23">
        <f t="shared" si="9"/>
        <v>35200000</v>
      </c>
      <c r="E139" s="23"/>
      <c r="F139" s="23">
        <f t="shared" ref="F139:F161" si="12">F138</f>
        <v>200000</v>
      </c>
      <c r="G139" s="23">
        <f t="shared" si="10"/>
        <v>208506</v>
      </c>
      <c r="H139" s="23">
        <f t="shared" si="8"/>
        <v>408506</v>
      </c>
      <c r="I139" s="23"/>
      <c r="J139" s="27"/>
      <c r="K139" s="23"/>
      <c r="L139" s="6"/>
      <c r="M139" s="6"/>
      <c r="N139" s="6"/>
      <c r="O139" s="6"/>
    </row>
    <row r="140" spans="1:15" x14ac:dyDescent="0.25">
      <c r="A140" s="25" t="s">
        <v>22</v>
      </c>
      <c r="B140" s="26">
        <f t="shared" si="7"/>
        <v>6.84</v>
      </c>
      <c r="C140" s="8">
        <v>31</v>
      </c>
      <c r="D140" s="23">
        <f t="shared" si="9"/>
        <v>35000000</v>
      </c>
      <c r="E140" s="23"/>
      <c r="F140" s="23">
        <f t="shared" si="12"/>
        <v>200000</v>
      </c>
      <c r="G140" s="23">
        <f t="shared" si="10"/>
        <v>187264</v>
      </c>
      <c r="H140" s="23">
        <f t="shared" si="8"/>
        <v>387264</v>
      </c>
      <c r="I140" s="23"/>
      <c r="J140" s="27"/>
      <c r="K140" s="23"/>
      <c r="L140" s="6"/>
      <c r="M140" s="6"/>
      <c r="N140" s="6"/>
      <c r="O140" s="6"/>
    </row>
    <row r="141" spans="1:15" x14ac:dyDescent="0.25">
      <c r="A141" s="25" t="s">
        <v>23</v>
      </c>
      <c r="B141" s="26">
        <f t="shared" si="7"/>
        <v>6.84</v>
      </c>
      <c r="C141" s="8">
        <v>30</v>
      </c>
      <c r="D141" s="23">
        <f t="shared" si="9"/>
        <v>34800000</v>
      </c>
      <c r="E141" s="23"/>
      <c r="F141" s="23">
        <f t="shared" si="12"/>
        <v>200000</v>
      </c>
      <c r="G141" s="23">
        <f t="shared" si="10"/>
        <v>206150</v>
      </c>
      <c r="H141" s="23">
        <f t="shared" si="8"/>
        <v>406150</v>
      </c>
      <c r="I141" s="23"/>
      <c r="J141" s="27"/>
      <c r="K141" s="23"/>
      <c r="L141" s="6"/>
      <c r="M141" s="6"/>
      <c r="N141" s="6"/>
      <c r="O141" s="6"/>
    </row>
    <row r="142" spans="1:15" x14ac:dyDescent="0.25">
      <c r="A142" s="25" t="s">
        <v>24</v>
      </c>
      <c r="B142" s="26">
        <f t="shared" si="7"/>
        <v>6.84</v>
      </c>
      <c r="C142" s="8">
        <v>31</v>
      </c>
      <c r="D142" s="23">
        <f t="shared" si="9"/>
        <v>34600000</v>
      </c>
      <c r="E142" s="23"/>
      <c r="F142" s="23">
        <f t="shared" si="12"/>
        <v>200000</v>
      </c>
      <c r="G142" s="23">
        <f t="shared" si="10"/>
        <v>198360</v>
      </c>
      <c r="H142" s="23">
        <f t="shared" si="8"/>
        <v>398360</v>
      </c>
      <c r="I142" s="23"/>
      <c r="J142" s="27"/>
      <c r="K142" s="23"/>
      <c r="L142" s="6"/>
      <c r="M142" s="6"/>
      <c r="N142" s="6"/>
      <c r="O142" s="6"/>
    </row>
    <row r="143" spans="1:15" x14ac:dyDescent="0.25">
      <c r="A143" s="25" t="s">
        <v>25</v>
      </c>
      <c r="B143" s="26">
        <f t="shared" si="7"/>
        <v>6.84</v>
      </c>
      <c r="C143" s="8">
        <v>30</v>
      </c>
      <c r="D143" s="23">
        <f t="shared" si="9"/>
        <v>34400000</v>
      </c>
      <c r="E143" s="23"/>
      <c r="F143" s="23">
        <f t="shared" si="12"/>
        <v>200000</v>
      </c>
      <c r="G143" s="23">
        <f t="shared" si="10"/>
        <v>203794</v>
      </c>
      <c r="H143" s="23">
        <f t="shared" si="8"/>
        <v>403794</v>
      </c>
      <c r="I143" s="23"/>
      <c r="J143" s="27"/>
      <c r="K143" s="23"/>
      <c r="L143" s="6"/>
      <c r="M143" s="6"/>
      <c r="N143" s="6"/>
      <c r="O143" s="6"/>
    </row>
    <row r="144" spans="1:15" s="42" customFormat="1" x14ac:dyDescent="0.25">
      <c r="A144" s="36" t="s">
        <v>26</v>
      </c>
      <c r="B144" s="37">
        <f t="shared" si="7"/>
        <v>6.84</v>
      </c>
      <c r="C144" s="38">
        <v>31</v>
      </c>
      <c r="D144" s="39">
        <f t="shared" si="9"/>
        <v>34200000</v>
      </c>
      <c r="E144" s="39"/>
      <c r="F144" s="23">
        <f t="shared" si="12"/>
        <v>200000</v>
      </c>
      <c r="G144" s="23">
        <f t="shared" si="10"/>
        <v>196080</v>
      </c>
      <c r="H144" s="39">
        <f t="shared" si="8"/>
        <v>396080</v>
      </c>
      <c r="I144" s="39"/>
      <c r="J144" s="40"/>
      <c r="K144" s="39"/>
      <c r="L144" s="41"/>
      <c r="M144" s="41"/>
      <c r="N144" s="41"/>
      <c r="O144" s="41"/>
    </row>
    <row r="145" spans="1:15" x14ac:dyDescent="0.25">
      <c r="A145" s="25" t="s">
        <v>27</v>
      </c>
      <c r="B145" s="26">
        <f t="shared" si="7"/>
        <v>6.84</v>
      </c>
      <c r="C145" s="8">
        <v>31</v>
      </c>
      <c r="D145" s="23">
        <f t="shared" si="9"/>
        <v>34000000</v>
      </c>
      <c r="E145" s="23"/>
      <c r="F145" s="23">
        <f t="shared" si="12"/>
        <v>200000</v>
      </c>
      <c r="G145" s="23">
        <f t="shared" si="10"/>
        <v>201438</v>
      </c>
      <c r="H145" s="23">
        <f t="shared" si="8"/>
        <v>401438</v>
      </c>
      <c r="I145" s="23"/>
      <c r="J145" s="27"/>
      <c r="K145" s="23"/>
      <c r="L145" s="6"/>
      <c r="M145" s="6"/>
      <c r="N145" s="6"/>
      <c r="O145" s="6"/>
    </row>
    <row r="146" spans="1:15" x14ac:dyDescent="0.25">
      <c r="A146" s="25" t="s">
        <v>28</v>
      </c>
      <c r="B146" s="26">
        <f t="shared" si="7"/>
        <v>6.84</v>
      </c>
      <c r="C146" s="8">
        <v>30</v>
      </c>
      <c r="D146" s="23">
        <f t="shared" si="9"/>
        <v>33800000</v>
      </c>
      <c r="E146" s="23"/>
      <c r="F146" s="23">
        <f t="shared" si="12"/>
        <v>200000</v>
      </c>
      <c r="G146" s="23">
        <f t="shared" si="10"/>
        <v>200260</v>
      </c>
      <c r="H146" s="23">
        <f t="shared" ref="H146:H209" si="13">F146+G146</f>
        <v>400260</v>
      </c>
      <c r="I146" s="23"/>
      <c r="J146" s="27"/>
      <c r="K146" s="23"/>
      <c r="L146" s="6"/>
      <c r="M146" s="6"/>
      <c r="N146" s="6"/>
      <c r="O146" s="6"/>
    </row>
    <row r="147" spans="1:15" x14ac:dyDescent="0.25">
      <c r="A147" s="25" t="s">
        <v>29</v>
      </c>
      <c r="B147" s="26">
        <f t="shared" ref="B147:B210" si="14">$E$13</f>
        <v>6.84</v>
      </c>
      <c r="C147" s="8">
        <v>31</v>
      </c>
      <c r="D147" s="23">
        <f t="shared" ref="D147:D210" si="15">D146+E147-F147</f>
        <v>33600000</v>
      </c>
      <c r="E147" s="23"/>
      <c r="F147" s="23">
        <f t="shared" si="12"/>
        <v>200000</v>
      </c>
      <c r="G147" s="23">
        <f t="shared" si="10"/>
        <v>192660</v>
      </c>
      <c r="H147" s="23">
        <f t="shared" si="13"/>
        <v>392660</v>
      </c>
      <c r="I147" s="23"/>
      <c r="J147" s="27"/>
      <c r="K147" s="23"/>
      <c r="L147" s="6"/>
      <c r="M147" s="6"/>
      <c r="N147" s="6"/>
      <c r="O147" s="6"/>
    </row>
    <row r="148" spans="1:15" x14ac:dyDescent="0.25">
      <c r="A148" s="25" t="s">
        <v>30</v>
      </c>
      <c r="B148" s="26">
        <f t="shared" si="14"/>
        <v>6.84</v>
      </c>
      <c r="C148" s="8">
        <v>30</v>
      </c>
      <c r="D148" s="23">
        <f t="shared" si="15"/>
        <v>33400000</v>
      </c>
      <c r="E148" s="23"/>
      <c r="F148" s="23">
        <f t="shared" si="12"/>
        <v>200000</v>
      </c>
      <c r="G148" s="23">
        <f t="shared" si="10"/>
        <v>197904</v>
      </c>
      <c r="H148" s="23">
        <f t="shared" si="13"/>
        <v>397904</v>
      </c>
      <c r="I148" s="23"/>
      <c r="J148" s="27"/>
      <c r="K148" s="23"/>
      <c r="L148" s="6"/>
      <c r="M148" s="6"/>
      <c r="N148" s="6"/>
      <c r="O148" s="6"/>
    </row>
    <row r="149" spans="1:15" x14ac:dyDescent="0.25">
      <c r="A149" s="28" t="s">
        <v>41</v>
      </c>
      <c r="B149" s="29">
        <f t="shared" si="14"/>
        <v>6.84</v>
      </c>
      <c r="C149" s="30">
        <v>31</v>
      </c>
      <c r="D149" s="31">
        <f t="shared" si="15"/>
        <v>33200000</v>
      </c>
      <c r="E149" s="31"/>
      <c r="F149" s="31">
        <f t="shared" si="12"/>
        <v>200000</v>
      </c>
      <c r="G149" s="31">
        <f t="shared" si="10"/>
        <v>190380</v>
      </c>
      <c r="H149" s="31">
        <f t="shared" si="13"/>
        <v>390380</v>
      </c>
      <c r="I149" s="31"/>
      <c r="J149" s="33">
        <v>2031</v>
      </c>
      <c r="K149" s="34">
        <f>SUM(H138:H149)+I138</f>
        <v>4792480</v>
      </c>
      <c r="L149" s="6">
        <f>SUM(M149:O149)</f>
        <v>4792480</v>
      </c>
      <c r="M149" s="6">
        <f>SUM(F138:F149)</f>
        <v>2400000</v>
      </c>
      <c r="N149" s="6">
        <f>SUM(G138:G149)</f>
        <v>2392480</v>
      </c>
      <c r="O149" s="6">
        <f>SUM(I138:I149)</f>
        <v>0</v>
      </c>
    </row>
    <row r="150" spans="1:15" x14ac:dyDescent="0.25">
      <c r="A150" s="25" t="s">
        <v>20</v>
      </c>
      <c r="B150" s="26">
        <f t="shared" si="14"/>
        <v>6.84</v>
      </c>
      <c r="C150" s="8">
        <v>31</v>
      </c>
      <c r="D150" s="23">
        <f t="shared" si="15"/>
        <v>33000000</v>
      </c>
      <c r="E150" s="23"/>
      <c r="F150" s="23">
        <f t="shared" si="12"/>
        <v>200000</v>
      </c>
      <c r="G150" s="23">
        <f t="shared" si="10"/>
        <v>195548</v>
      </c>
      <c r="H150" s="23">
        <f t="shared" si="13"/>
        <v>395548</v>
      </c>
      <c r="I150" s="23"/>
      <c r="J150" s="27"/>
      <c r="K150" s="23"/>
      <c r="L150" s="6"/>
      <c r="M150" s="6"/>
      <c r="N150" s="6"/>
      <c r="O150" s="6"/>
    </row>
    <row r="151" spans="1:15" x14ac:dyDescent="0.25">
      <c r="A151" s="25" t="s">
        <v>21</v>
      </c>
      <c r="B151" s="26">
        <f t="shared" si="14"/>
        <v>6.84</v>
      </c>
      <c r="C151" s="8">
        <v>29</v>
      </c>
      <c r="D151" s="23">
        <f t="shared" si="15"/>
        <v>32800000</v>
      </c>
      <c r="E151" s="23"/>
      <c r="F151" s="23">
        <f t="shared" si="12"/>
        <v>200000</v>
      </c>
      <c r="G151" s="23">
        <f t="shared" si="10"/>
        <v>194370</v>
      </c>
      <c r="H151" s="23">
        <f t="shared" si="13"/>
        <v>394370</v>
      </c>
      <c r="I151" s="23"/>
      <c r="J151" s="27"/>
      <c r="K151" s="23"/>
      <c r="L151" s="6"/>
      <c r="M151" s="6"/>
      <c r="N151" s="6"/>
      <c r="O151" s="6"/>
    </row>
    <row r="152" spans="1:15" x14ac:dyDescent="0.25">
      <c r="A152" s="25" t="s">
        <v>22</v>
      </c>
      <c r="B152" s="26">
        <f t="shared" si="14"/>
        <v>6.84</v>
      </c>
      <c r="C152" s="8">
        <v>31</v>
      </c>
      <c r="D152" s="23">
        <f t="shared" si="15"/>
        <v>32600000</v>
      </c>
      <c r="E152" s="23"/>
      <c r="F152" s="23">
        <f t="shared" si="12"/>
        <v>200000</v>
      </c>
      <c r="G152" s="23">
        <f t="shared" ref="G152:G215" si="16">D151*C151*B151/36000</f>
        <v>180728</v>
      </c>
      <c r="H152" s="23">
        <f t="shared" si="13"/>
        <v>380728</v>
      </c>
      <c r="I152" s="23"/>
      <c r="J152" s="27"/>
      <c r="K152" s="23"/>
      <c r="L152" s="6"/>
      <c r="M152" s="6"/>
      <c r="N152" s="6"/>
      <c r="O152" s="6"/>
    </row>
    <row r="153" spans="1:15" x14ac:dyDescent="0.25">
      <c r="A153" s="25" t="s">
        <v>23</v>
      </c>
      <c r="B153" s="26">
        <f t="shared" si="14"/>
        <v>6.84</v>
      </c>
      <c r="C153" s="8">
        <v>30</v>
      </c>
      <c r="D153" s="23">
        <f t="shared" si="15"/>
        <v>32400000</v>
      </c>
      <c r="E153" s="23"/>
      <c r="F153" s="23">
        <f t="shared" si="12"/>
        <v>200000</v>
      </c>
      <c r="G153" s="23">
        <f t="shared" si="16"/>
        <v>192014</v>
      </c>
      <c r="H153" s="23">
        <f t="shared" si="13"/>
        <v>392014</v>
      </c>
      <c r="I153" s="23"/>
      <c r="J153" s="27"/>
      <c r="K153" s="23"/>
      <c r="L153" s="6"/>
      <c r="M153" s="6"/>
      <c r="N153" s="6"/>
      <c r="O153" s="6"/>
    </row>
    <row r="154" spans="1:15" x14ac:dyDescent="0.25">
      <c r="A154" s="25" t="s">
        <v>24</v>
      </c>
      <c r="B154" s="26">
        <f t="shared" si="14"/>
        <v>6.84</v>
      </c>
      <c r="C154" s="8">
        <v>31</v>
      </c>
      <c r="D154" s="23">
        <f t="shared" si="15"/>
        <v>32200000</v>
      </c>
      <c r="E154" s="23"/>
      <c r="F154" s="23">
        <f t="shared" si="12"/>
        <v>200000</v>
      </c>
      <c r="G154" s="23">
        <f t="shared" si="16"/>
        <v>184680</v>
      </c>
      <c r="H154" s="23">
        <f t="shared" si="13"/>
        <v>384680</v>
      </c>
      <c r="I154" s="23"/>
      <c r="J154" s="27"/>
      <c r="K154" s="23"/>
      <c r="L154" s="6"/>
      <c r="M154" s="6"/>
      <c r="N154" s="6"/>
      <c r="O154" s="6"/>
    </row>
    <row r="155" spans="1:15" x14ac:dyDescent="0.25">
      <c r="A155" s="25" t="s">
        <v>25</v>
      </c>
      <c r="B155" s="26">
        <f t="shared" si="14"/>
        <v>6.84</v>
      </c>
      <c r="C155" s="8">
        <v>30</v>
      </c>
      <c r="D155" s="23">
        <f t="shared" si="15"/>
        <v>32000000</v>
      </c>
      <c r="E155" s="23"/>
      <c r="F155" s="23">
        <f t="shared" si="12"/>
        <v>200000</v>
      </c>
      <c r="G155" s="23">
        <f t="shared" si="16"/>
        <v>189658</v>
      </c>
      <c r="H155" s="23">
        <f t="shared" si="13"/>
        <v>389658</v>
      </c>
      <c r="I155" s="23"/>
      <c r="J155" s="27"/>
      <c r="K155" s="23"/>
      <c r="L155" s="6"/>
      <c r="M155" s="6"/>
      <c r="N155" s="6"/>
      <c r="O155" s="6"/>
    </row>
    <row r="156" spans="1:15" s="42" customFormat="1" x14ac:dyDescent="0.25">
      <c r="A156" s="36" t="s">
        <v>26</v>
      </c>
      <c r="B156" s="37">
        <f t="shared" si="14"/>
        <v>6.84</v>
      </c>
      <c r="C156" s="38">
        <v>31</v>
      </c>
      <c r="D156" s="39">
        <f t="shared" si="15"/>
        <v>31800000</v>
      </c>
      <c r="E156" s="39"/>
      <c r="F156" s="23">
        <f t="shared" si="12"/>
        <v>200000</v>
      </c>
      <c r="G156" s="23">
        <f t="shared" si="16"/>
        <v>182400</v>
      </c>
      <c r="H156" s="39">
        <f t="shared" si="13"/>
        <v>382400</v>
      </c>
      <c r="I156" s="39"/>
      <c r="J156" s="40"/>
      <c r="K156" s="39"/>
      <c r="L156" s="41"/>
      <c r="M156" s="41"/>
      <c r="N156" s="41"/>
      <c r="O156" s="41"/>
    </row>
    <row r="157" spans="1:15" x14ac:dyDescent="0.25">
      <c r="A157" s="25" t="s">
        <v>27</v>
      </c>
      <c r="B157" s="26">
        <f t="shared" si="14"/>
        <v>6.84</v>
      </c>
      <c r="C157" s="8">
        <v>31</v>
      </c>
      <c r="D157" s="23">
        <f t="shared" si="15"/>
        <v>31600000</v>
      </c>
      <c r="E157" s="23"/>
      <c r="F157" s="23">
        <f t="shared" si="12"/>
        <v>200000</v>
      </c>
      <c r="G157" s="23">
        <f t="shared" si="16"/>
        <v>187302</v>
      </c>
      <c r="H157" s="23">
        <f t="shared" si="13"/>
        <v>387302</v>
      </c>
      <c r="I157" s="23"/>
      <c r="J157" s="27"/>
      <c r="K157" s="23"/>
      <c r="L157" s="6"/>
      <c r="M157" s="6"/>
      <c r="N157" s="6"/>
      <c r="O157" s="6"/>
    </row>
    <row r="158" spans="1:15" x14ac:dyDescent="0.25">
      <c r="A158" s="25" t="s">
        <v>28</v>
      </c>
      <c r="B158" s="26">
        <f t="shared" si="14"/>
        <v>6.84</v>
      </c>
      <c r="C158" s="8">
        <v>30</v>
      </c>
      <c r="D158" s="23">
        <f t="shared" si="15"/>
        <v>31400000</v>
      </c>
      <c r="E158" s="23"/>
      <c r="F158" s="23">
        <f t="shared" si="12"/>
        <v>200000</v>
      </c>
      <c r="G158" s="23">
        <f t="shared" si="16"/>
        <v>186124</v>
      </c>
      <c r="H158" s="23">
        <f t="shared" si="13"/>
        <v>386124</v>
      </c>
      <c r="I158" s="23"/>
      <c r="J158" s="27"/>
      <c r="K158" s="23"/>
      <c r="L158" s="6"/>
      <c r="M158" s="6"/>
      <c r="N158" s="6"/>
      <c r="O158" s="6"/>
    </row>
    <row r="159" spans="1:15" x14ac:dyDescent="0.25">
      <c r="A159" s="25" t="s">
        <v>29</v>
      </c>
      <c r="B159" s="26">
        <f t="shared" si="14"/>
        <v>6.84</v>
      </c>
      <c r="C159" s="8">
        <v>31</v>
      </c>
      <c r="D159" s="23">
        <f t="shared" si="15"/>
        <v>31200000</v>
      </c>
      <c r="E159" s="23"/>
      <c r="F159" s="23">
        <f t="shared" si="12"/>
        <v>200000</v>
      </c>
      <c r="G159" s="23">
        <f t="shared" si="16"/>
        <v>178980</v>
      </c>
      <c r="H159" s="23">
        <f t="shared" si="13"/>
        <v>378980</v>
      </c>
      <c r="I159" s="23"/>
      <c r="J159" s="27"/>
      <c r="K159" s="23"/>
      <c r="L159" s="6"/>
      <c r="M159" s="6"/>
      <c r="N159" s="6"/>
      <c r="O159" s="6"/>
    </row>
    <row r="160" spans="1:15" x14ac:dyDescent="0.25">
      <c r="A160" s="25" t="s">
        <v>30</v>
      </c>
      <c r="B160" s="26">
        <f t="shared" si="14"/>
        <v>6.84</v>
      </c>
      <c r="C160" s="8">
        <v>30</v>
      </c>
      <c r="D160" s="23">
        <f t="shared" si="15"/>
        <v>31000000</v>
      </c>
      <c r="E160" s="23"/>
      <c r="F160" s="23">
        <f t="shared" si="12"/>
        <v>200000</v>
      </c>
      <c r="G160" s="23">
        <f t="shared" si="16"/>
        <v>183768</v>
      </c>
      <c r="H160" s="23">
        <f t="shared" si="13"/>
        <v>383768</v>
      </c>
      <c r="I160" s="23"/>
      <c r="J160" s="27"/>
      <c r="K160" s="23"/>
      <c r="L160" s="6"/>
      <c r="M160" s="6"/>
      <c r="N160" s="6"/>
      <c r="O160" s="6"/>
    </row>
    <row r="161" spans="1:15" x14ac:dyDescent="0.25">
      <c r="A161" s="28" t="s">
        <v>42</v>
      </c>
      <c r="B161" s="29">
        <f t="shared" si="14"/>
        <v>6.84</v>
      </c>
      <c r="C161" s="30">
        <v>31</v>
      </c>
      <c r="D161" s="31">
        <f t="shared" si="15"/>
        <v>30800000</v>
      </c>
      <c r="E161" s="31"/>
      <c r="F161" s="31">
        <f t="shared" si="12"/>
        <v>200000</v>
      </c>
      <c r="G161" s="31">
        <f t="shared" si="16"/>
        <v>176700</v>
      </c>
      <c r="H161" s="31">
        <f t="shared" si="13"/>
        <v>376700</v>
      </c>
      <c r="I161" s="31"/>
      <c r="J161" s="33">
        <v>2032</v>
      </c>
      <c r="K161" s="34">
        <f>SUM(H150:H161)+I150</f>
        <v>4632272</v>
      </c>
      <c r="L161" s="6">
        <f>SUM(M161:O161)</f>
        <v>4632272</v>
      </c>
      <c r="M161" s="6">
        <f>SUM(F150:F161)</f>
        <v>2400000</v>
      </c>
      <c r="N161" s="6">
        <f>SUM(G150:G161)</f>
        <v>2232272</v>
      </c>
      <c r="O161" s="6">
        <f>SUM(I150:I161)</f>
        <v>0</v>
      </c>
    </row>
    <row r="162" spans="1:15" x14ac:dyDescent="0.25">
      <c r="A162" s="25" t="s">
        <v>20</v>
      </c>
      <c r="B162" s="26">
        <f t="shared" si="14"/>
        <v>6.84</v>
      </c>
      <c r="C162" s="8">
        <v>31</v>
      </c>
      <c r="D162" s="23">
        <f t="shared" si="15"/>
        <v>30500970.873786408</v>
      </c>
      <c r="E162" s="23"/>
      <c r="F162" s="23">
        <f>D161/103</f>
        <v>299029.12621359224</v>
      </c>
      <c r="G162" s="23">
        <f t="shared" si="16"/>
        <v>181412</v>
      </c>
      <c r="H162" s="23">
        <f t="shared" si="13"/>
        <v>480441.12621359224</v>
      </c>
      <c r="I162" s="23"/>
      <c r="J162" s="27"/>
      <c r="K162" s="23"/>
      <c r="L162" s="6"/>
      <c r="M162" s="6"/>
      <c r="N162" s="6"/>
      <c r="O162" s="6"/>
    </row>
    <row r="163" spans="1:15" x14ac:dyDescent="0.25">
      <c r="A163" s="25" t="s">
        <v>21</v>
      </c>
      <c r="B163" s="26">
        <f t="shared" si="14"/>
        <v>6.84</v>
      </c>
      <c r="C163" s="8">
        <v>28</v>
      </c>
      <c r="D163" s="23">
        <f t="shared" si="15"/>
        <v>30201941.747572817</v>
      </c>
      <c r="E163" s="23"/>
      <c r="F163" s="23">
        <f t="shared" ref="F163:F226" si="17">F162</f>
        <v>299029.12621359224</v>
      </c>
      <c r="G163" s="23">
        <f t="shared" si="16"/>
        <v>179650.71844660194</v>
      </c>
      <c r="H163" s="23">
        <f t="shared" si="13"/>
        <v>478679.84466019418</v>
      </c>
      <c r="I163" s="23"/>
      <c r="J163" s="27"/>
      <c r="K163" s="23"/>
      <c r="L163" s="6"/>
      <c r="M163" s="6"/>
      <c r="N163" s="6"/>
      <c r="O163" s="6"/>
    </row>
    <row r="164" spans="1:15" x14ac:dyDescent="0.25">
      <c r="A164" s="25" t="s">
        <v>22</v>
      </c>
      <c r="B164" s="26">
        <f t="shared" si="14"/>
        <v>6.84</v>
      </c>
      <c r="C164" s="8">
        <v>31</v>
      </c>
      <c r="D164" s="23">
        <f t="shared" si="15"/>
        <v>29902912.621359225</v>
      </c>
      <c r="E164" s="23"/>
      <c r="F164" s="23">
        <f t="shared" si="17"/>
        <v>299029.12621359224</v>
      </c>
      <c r="G164" s="23">
        <f t="shared" si="16"/>
        <v>160674.3300970874</v>
      </c>
      <c r="H164" s="23">
        <f t="shared" si="13"/>
        <v>459703.45631067967</v>
      </c>
      <c r="I164" s="23"/>
      <c r="J164" s="27"/>
      <c r="K164" s="23"/>
      <c r="L164" s="6"/>
      <c r="M164" s="6"/>
      <c r="N164" s="6"/>
      <c r="O164" s="6"/>
    </row>
    <row r="165" spans="1:15" x14ac:dyDescent="0.25">
      <c r="A165" s="25" t="s">
        <v>23</v>
      </c>
      <c r="B165" s="26">
        <f t="shared" si="14"/>
        <v>6.84</v>
      </c>
      <c r="C165" s="8">
        <v>30</v>
      </c>
      <c r="D165" s="23">
        <f t="shared" si="15"/>
        <v>29603883.495145634</v>
      </c>
      <c r="E165" s="23"/>
      <c r="F165" s="23">
        <f t="shared" si="17"/>
        <v>299029.12621359224</v>
      </c>
      <c r="G165" s="23">
        <f t="shared" si="16"/>
        <v>176128.15533980585</v>
      </c>
      <c r="H165" s="23">
        <f t="shared" si="13"/>
        <v>475157.28155339812</v>
      </c>
      <c r="I165" s="23"/>
      <c r="J165" s="27"/>
      <c r="K165" s="23"/>
      <c r="L165" s="6"/>
      <c r="M165" s="6"/>
      <c r="N165" s="6"/>
      <c r="O165" s="6"/>
    </row>
    <row r="166" spans="1:15" x14ac:dyDescent="0.25">
      <c r="A166" s="25" t="s">
        <v>24</v>
      </c>
      <c r="B166" s="26">
        <f t="shared" si="14"/>
        <v>6.84</v>
      </c>
      <c r="C166" s="8">
        <v>31</v>
      </c>
      <c r="D166" s="23">
        <f t="shared" si="15"/>
        <v>29304854.368932042</v>
      </c>
      <c r="E166" s="23"/>
      <c r="F166" s="23">
        <f t="shared" si="17"/>
        <v>299029.12621359224</v>
      </c>
      <c r="G166" s="23">
        <f t="shared" si="16"/>
        <v>168742.13592233011</v>
      </c>
      <c r="H166" s="23">
        <f t="shared" si="13"/>
        <v>467771.26213592233</v>
      </c>
      <c r="I166" s="23"/>
      <c r="J166" s="27"/>
      <c r="K166" s="23"/>
      <c r="L166" s="6"/>
      <c r="M166" s="6"/>
      <c r="N166" s="6"/>
      <c r="O166" s="6"/>
    </row>
    <row r="167" spans="1:15" x14ac:dyDescent="0.25">
      <c r="A167" s="25" t="s">
        <v>25</v>
      </c>
      <c r="B167" s="26">
        <f t="shared" si="14"/>
        <v>6.84</v>
      </c>
      <c r="C167" s="8">
        <v>30</v>
      </c>
      <c r="D167" s="23">
        <f t="shared" si="15"/>
        <v>29005825.242718451</v>
      </c>
      <c r="E167" s="23"/>
      <c r="F167" s="23">
        <f t="shared" si="17"/>
        <v>299029.12621359224</v>
      </c>
      <c r="G167" s="23">
        <f t="shared" si="16"/>
        <v>172605.59223300972</v>
      </c>
      <c r="H167" s="23">
        <f t="shared" si="13"/>
        <v>471634.718446602</v>
      </c>
      <c r="I167" s="23"/>
      <c r="J167" s="27"/>
      <c r="K167" s="23"/>
      <c r="L167" s="6"/>
      <c r="M167" s="6"/>
      <c r="N167" s="6"/>
      <c r="O167" s="6"/>
    </row>
    <row r="168" spans="1:15" s="42" customFormat="1" x14ac:dyDescent="0.25">
      <c r="A168" s="36" t="s">
        <v>26</v>
      </c>
      <c r="B168" s="37">
        <f t="shared" si="14"/>
        <v>6.84</v>
      </c>
      <c r="C168" s="38">
        <v>31</v>
      </c>
      <c r="D168" s="39">
        <f t="shared" si="15"/>
        <v>28706796.116504859</v>
      </c>
      <c r="E168" s="39"/>
      <c r="F168" s="23">
        <f t="shared" si="17"/>
        <v>299029.12621359224</v>
      </c>
      <c r="G168" s="23">
        <f t="shared" si="16"/>
        <v>165333.20388349518</v>
      </c>
      <c r="H168" s="39">
        <f t="shared" si="13"/>
        <v>464362.33009708743</v>
      </c>
      <c r="I168" s="39"/>
      <c r="J168" s="40"/>
      <c r="K168" s="39"/>
      <c r="L168" s="41"/>
      <c r="M168" s="41"/>
      <c r="N168" s="41"/>
      <c r="O168" s="41"/>
    </row>
    <row r="169" spans="1:15" x14ac:dyDescent="0.25">
      <c r="A169" s="25" t="s">
        <v>27</v>
      </c>
      <c r="B169" s="26">
        <f t="shared" si="14"/>
        <v>6.84</v>
      </c>
      <c r="C169" s="8">
        <v>31</v>
      </c>
      <c r="D169" s="23">
        <f t="shared" si="15"/>
        <v>28407766.990291268</v>
      </c>
      <c r="E169" s="23"/>
      <c r="F169" s="23">
        <f t="shared" si="17"/>
        <v>299029.12621359224</v>
      </c>
      <c r="G169" s="23">
        <f t="shared" si="16"/>
        <v>169083.0291262136</v>
      </c>
      <c r="H169" s="23">
        <f t="shared" si="13"/>
        <v>468112.15533980587</v>
      </c>
      <c r="I169" s="23"/>
      <c r="J169" s="27"/>
      <c r="K169" s="23"/>
      <c r="L169" s="6"/>
      <c r="M169" s="6"/>
      <c r="N169" s="6"/>
      <c r="O169" s="6"/>
    </row>
    <row r="170" spans="1:15" x14ac:dyDescent="0.25">
      <c r="A170" s="25" t="s">
        <v>28</v>
      </c>
      <c r="B170" s="26">
        <f t="shared" si="14"/>
        <v>6.84</v>
      </c>
      <c r="C170" s="8">
        <v>30</v>
      </c>
      <c r="D170" s="23">
        <f t="shared" si="15"/>
        <v>28108737.864077676</v>
      </c>
      <c r="E170" s="23"/>
      <c r="F170" s="23">
        <f t="shared" si="17"/>
        <v>299029.12621359224</v>
      </c>
      <c r="G170" s="23">
        <f t="shared" si="16"/>
        <v>167321.74757281557</v>
      </c>
      <c r="H170" s="23">
        <f t="shared" si="13"/>
        <v>466350.87378640781</v>
      </c>
      <c r="I170" s="23"/>
      <c r="J170" s="27"/>
      <c r="K170" s="23"/>
      <c r="L170" s="6"/>
      <c r="M170" s="6"/>
      <c r="N170" s="6"/>
      <c r="O170" s="6"/>
    </row>
    <row r="171" spans="1:15" x14ac:dyDescent="0.25">
      <c r="A171" s="25" t="s">
        <v>29</v>
      </c>
      <c r="B171" s="26">
        <f t="shared" si="14"/>
        <v>6.84</v>
      </c>
      <c r="C171" s="8">
        <v>31</v>
      </c>
      <c r="D171" s="23">
        <f t="shared" si="15"/>
        <v>27809708.737864085</v>
      </c>
      <c r="E171" s="23"/>
      <c r="F171" s="23">
        <f t="shared" si="17"/>
        <v>299029.12621359224</v>
      </c>
      <c r="G171" s="23">
        <f t="shared" si="16"/>
        <v>160219.80582524274</v>
      </c>
      <c r="H171" s="23">
        <f t="shared" si="13"/>
        <v>459248.93203883502</v>
      </c>
      <c r="I171" s="23"/>
      <c r="J171" s="27"/>
      <c r="K171" s="23"/>
      <c r="L171" s="6"/>
      <c r="M171" s="6"/>
      <c r="N171" s="6"/>
      <c r="O171" s="6"/>
    </row>
    <row r="172" spans="1:15" x14ac:dyDescent="0.25">
      <c r="A172" s="25" t="s">
        <v>30</v>
      </c>
      <c r="B172" s="26">
        <f t="shared" si="14"/>
        <v>6.84</v>
      </c>
      <c r="C172" s="8">
        <v>30</v>
      </c>
      <c r="D172" s="23">
        <f t="shared" si="15"/>
        <v>27510679.611650493</v>
      </c>
      <c r="E172" s="23"/>
      <c r="F172" s="23">
        <f t="shared" si="17"/>
        <v>299029.12621359224</v>
      </c>
      <c r="G172" s="23">
        <f t="shared" si="16"/>
        <v>163799.18446601945</v>
      </c>
      <c r="H172" s="23">
        <f t="shared" si="13"/>
        <v>462828.31067961169</v>
      </c>
      <c r="I172" s="23"/>
      <c r="J172" s="27"/>
      <c r="K172" s="23"/>
      <c r="L172" s="6"/>
      <c r="M172" s="6"/>
      <c r="N172" s="6"/>
      <c r="O172" s="6"/>
    </row>
    <row r="173" spans="1:15" x14ac:dyDescent="0.25">
      <c r="A173" s="28" t="s">
        <v>43</v>
      </c>
      <c r="B173" s="29">
        <f t="shared" si="14"/>
        <v>6.84</v>
      </c>
      <c r="C173" s="30">
        <v>31</v>
      </c>
      <c r="D173" s="31">
        <f t="shared" si="15"/>
        <v>27211650.485436901</v>
      </c>
      <c r="E173" s="31"/>
      <c r="F173" s="31">
        <f t="shared" si="17"/>
        <v>299029.12621359224</v>
      </c>
      <c r="G173" s="31">
        <f t="shared" si="16"/>
        <v>156810.87378640781</v>
      </c>
      <c r="H173" s="31">
        <f t="shared" si="13"/>
        <v>455840.00000000006</v>
      </c>
      <c r="I173" s="31"/>
      <c r="J173" s="33">
        <v>2033</v>
      </c>
      <c r="K173" s="34">
        <f>SUM(H162:H173)+I162</f>
        <v>5610130.2912621368</v>
      </c>
      <c r="L173" s="6">
        <f>SUM(M173:O173)</f>
        <v>5610130.2912621368</v>
      </c>
      <c r="M173" s="6">
        <f>SUM(F162:F173)</f>
        <v>3588349.5145631079</v>
      </c>
      <c r="N173" s="6">
        <f>SUM(G162:G173)</f>
        <v>2021780.7766990294</v>
      </c>
      <c r="O173" s="6">
        <f>SUM(I162:I173)</f>
        <v>0</v>
      </c>
    </row>
    <row r="174" spans="1:15" x14ac:dyDescent="0.25">
      <c r="A174" s="25" t="s">
        <v>20</v>
      </c>
      <c r="B174" s="26">
        <f t="shared" si="14"/>
        <v>6.84</v>
      </c>
      <c r="C174" s="8">
        <v>31</v>
      </c>
      <c r="D174" s="23">
        <f t="shared" si="15"/>
        <v>26912621.35922331</v>
      </c>
      <c r="E174" s="23"/>
      <c r="F174" s="23">
        <f t="shared" si="17"/>
        <v>299029.12621359224</v>
      </c>
      <c r="G174" s="23">
        <f t="shared" si="16"/>
        <v>160276.62135922333</v>
      </c>
      <c r="H174" s="23">
        <f t="shared" si="13"/>
        <v>459305.74757281557</v>
      </c>
      <c r="I174" s="23"/>
      <c r="J174" s="27"/>
      <c r="K174" s="23"/>
      <c r="L174" s="6"/>
      <c r="M174" s="6"/>
      <c r="N174" s="6"/>
      <c r="O174" s="6"/>
    </row>
    <row r="175" spans="1:15" x14ac:dyDescent="0.25">
      <c r="A175" s="25" t="s">
        <v>21</v>
      </c>
      <c r="B175" s="26">
        <f t="shared" si="14"/>
        <v>6.84</v>
      </c>
      <c r="C175" s="8">
        <v>28</v>
      </c>
      <c r="D175" s="23">
        <f t="shared" si="15"/>
        <v>26613592.233009718</v>
      </c>
      <c r="E175" s="23"/>
      <c r="F175" s="23">
        <f t="shared" si="17"/>
        <v>299029.12621359224</v>
      </c>
      <c r="G175" s="23">
        <f t="shared" si="16"/>
        <v>158515.33980582529</v>
      </c>
      <c r="H175" s="23">
        <f t="shared" si="13"/>
        <v>457544.46601941751</v>
      </c>
      <c r="I175" s="23"/>
      <c r="J175" s="27"/>
      <c r="K175" s="23"/>
      <c r="L175" s="6"/>
      <c r="M175" s="6"/>
      <c r="N175" s="6"/>
      <c r="O175" s="6"/>
    </row>
    <row r="176" spans="1:15" x14ac:dyDescent="0.25">
      <c r="A176" s="25" t="s">
        <v>22</v>
      </c>
      <c r="B176" s="26">
        <f t="shared" si="14"/>
        <v>6.84</v>
      </c>
      <c r="C176" s="8">
        <v>31</v>
      </c>
      <c r="D176" s="23">
        <f t="shared" si="15"/>
        <v>26314563.106796127</v>
      </c>
      <c r="E176" s="23"/>
      <c r="F176" s="23">
        <f t="shared" si="17"/>
        <v>299029.12621359224</v>
      </c>
      <c r="G176" s="23">
        <f t="shared" si="16"/>
        <v>141584.31067961169</v>
      </c>
      <c r="H176" s="23">
        <f t="shared" si="13"/>
        <v>440613.43689320394</v>
      </c>
      <c r="I176" s="23"/>
      <c r="J176" s="27"/>
      <c r="K176" s="23"/>
      <c r="L176" s="6"/>
      <c r="M176" s="6"/>
      <c r="N176" s="6"/>
      <c r="O176" s="6"/>
    </row>
    <row r="177" spans="1:15" x14ac:dyDescent="0.25">
      <c r="A177" s="25" t="s">
        <v>23</v>
      </c>
      <c r="B177" s="26">
        <f t="shared" si="14"/>
        <v>6.84</v>
      </c>
      <c r="C177" s="8">
        <v>30</v>
      </c>
      <c r="D177" s="23">
        <f t="shared" si="15"/>
        <v>26015533.980582535</v>
      </c>
      <c r="E177" s="23"/>
      <c r="F177" s="23">
        <f t="shared" si="17"/>
        <v>299029.12621359224</v>
      </c>
      <c r="G177" s="23">
        <f t="shared" si="16"/>
        <v>154992.77669902917</v>
      </c>
      <c r="H177" s="23">
        <f t="shared" si="13"/>
        <v>454021.90291262139</v>
      </c>
      <c r="I177" s="23"/>
      <c r="J177" s="27"/>
      <c r="K177" s="23"/>
      <c r="L177" s="6"/>
      <c r="M177" s="6"/>
      <c r="N177" s="6"/>
      <c r="O177" s="6"/>
    </row>
    <row r="178" spans="1:15" x14ac:dyDescent="0.25">
      <c r="A178" s="25" t="s">
        <v>24</v>
      </c>
      <c r="B178" s="26">
        <f t="shared" si="14"/>
        <v>6.84</v>
      </c>
      <c r="C178" s="8">
        <v>31</v>
      </c>
      <c r="D178" s="23">
        <f t="shared" si="15"/>
        <v>25716504.854368944</v>
      </c>
      <c r="E178" s="23"/>
      <c r="F178" s="23">
        <f t="shared" si="17"/>
        <v>299029.12621359224</v>
      </c>
      <c r="G178" s="23">
        <f t="shared" si="16"/>
        <v>148288.54368932045</v>
      </c>
      <c r="H178" s="23">
        <f t="shared" si="13"/>
        <v>447317.66990291269</v>
      </c>
      <c r="I178" s="23"/>
      <c r="J178" s="27"/>
      <c r="K178" s="23"/>
      <c r="L178" s="6"/>
      <c r="M178" s="6"/>
      <c r="N178" s="6"/>
      <c r="O178" s="6"/>
    </row>
    <row r="179" spans="1:15" x14ac:dyDescent="0.25">
      <c r="A179" s="25" t="s">
        <v>25</v>
      </c>
      <c r="B179" s="26">
        <f t="shared" si="14"/>
        <v>6.84</v>
      </c>
      <c r="C179" s="8">
        <v>30</v>
      </c>
      <c r="D179" s="23">
        <f t="shared" si="15"/>
        <v>25417475.728155352</v>
      </c>
      <c r="E179" s="23"/>
      <c r="F179" s="23">
        <f t="shared" si="17"/>
        <v>299029.12621359224</v>
      </c>
      <c r="G179" s="23">
        <f t="shared" si="16"/>
        <v>151470.21359223308</v>
      </c>
      <c r="H179" s="23">
        <f t="shared" si="13"/>
        <v>450499.33980582532</v>
      </c>
      <c r="I179" s="23"/>
      <c r="J179" s="27"/>
      <c r="K179" s="23"/>
      <c r="L179" s="6"/>
      <c r="M179" s="6"/>
      <c r="N179" s="6"/>
      <c r="O179" s="6"/>
    </row>
    <row r="180" spans="1:15" s="42" customFormat="1" x14ac:dyDescent="0.25">
      <c r="A180" s="36" t="s">
        <v>26</v>
      </c>
      <c r="B180" s="37">
        <f t="shared" si="14"/>
        <v>6.84</v>
      </c>
      <c r="C180" s="38">
        <v>31</v>
      </c>
      <c r="D180" s="39">
        <f t="shared" si="15"/>
        <v>25118446.601941761</v>
      </c>
      <c r="E180" s="39"/>
      <c r="F180" s="23">
        <f t="shared" si="17"/>
        <v>299029.12621359224</v>
      </c>
      <c r="G180" s="23">
        <f t="shared" si="16"/>
        <v>144879.61165048549</v>
      </c>
      <c r="H180" s="39">
        <f t="shared" si="13"/>
        <v>443908.73786407773</v>
      </c>
      <c r="I180" s="39"/>
      <c r="J180" s="40"/>
      <c r="K180" s="39"/>
      <c r="L180" s="41"/>
      <c r="M180" s="41"/>
      <c r="N180" s="41"/>
      <c r="O180" s="41"/>
    </row>
    <row r="181" spans="1:15" x14ac:dyDescent="0.25">
      <c r="A181" s="25" t="s">
        <v>27</v>
      </c>
      <c r="B181" s="26">
        <f t="shared" si="14"/>
        <v>6.84</v>
      </c>
      <c r="C181" s="8">
        <v>31</v>
      </c>
      <c r="D181" s="23">
        <f t="shared" si="15"/>
        <v>24819417.475728169</v>
      </c>
      <c r="E181" s="23"/>
      <c r="F181" s="23">
        <f t="shared" si="17"/>
        <v>299029.12621359224</v>
      </c>
      <c r="G181" s="23">
        <f t="shared" si="16"/>
        <v>147947.65048543696</v>
      </c>
      <c r="H181" s="23">
        <f t="shared" si="13"/>
        <v>446976.7766990292</v>
      </c>
      <c r="I181" s="23"/>
      <c r="J181" s="27"/>
      <c r="K181" s="23"/>
      <c r="L181" s="6"/>
      <c r="M181" s="6"/>
      <c r="N181" s="6"/>
      <c r="O181" s="6"/>
    </row>
    <row r="182" spans="1:15" x14ac:dyDescent="0.25">
      <c r="A182" s="25" t="s">
        <v>28</v>
      </c>
      <c r="B182" s="26">
        <f t="shared" si="14"/>
        <v>6.84</v>
      </c>
      <c r="C182" s="8">
        <v>30</v>
      </c>
      <c r="D182" s="23">
        <f t="shared" si="15"/>
        <v>24520388.349514578</v>
      </c>
      <c r="E182" s="23"/>
      <c r="F182" s="23">
        <f t="shared" si="17"/>
        <v>299029.12621359224</v>
      </c>
      <c r="G182" s="23">
        <f t="shared" si="16"/>
        <v>146186.36893203892</v>
      </c>
      <c r="H182" s="23">
        <f t="shared" si="13"/>
        <v>445215.49514563114</v>
      </c>
      <c r="I182" s="23"/>
      <c r="J182" s="27"/>
      <c r="K182" s="23"/>
      <c r="L182" s="6"/>
      <c r="M182" s="6"/>
      <c r="N182" s="6"/>
      <c r="O182" s="6"/>
    </row>
    <row r="183" spans="1:15" x14ac:dyDescent="0.25">
      <c r="A183" s="25" t="s">
        <v>29</v>
      </c>
      <c r="B183" s="26">
        <f t="shared" si="14"/>
        <v>6.84</v>
      </c>
      <c r="C183" s="8">
        <v>31</v>
      </c>
      <c r="D183" s="23">
        <f t="shared" si="15"/>
        <v>24221359.223300986</v>
      </c>
      <c r="E183" s="23"/>
      <c r="F183" s="23">
        <f t="shared" si="17"/>
        <v>299029.12621359224</v>
      </c>
      <c r="G183" s="23">
        <f t="shared" si="16"/>
        <v>139766.21359223308</v>
      </c>
      <c r="H183" s="23">
        <f t="shared" si="13"/>
        <v>438795.33980582532</v>
      </c>
      <c r="I183" s="23"/>
      <c r="J183" s="27"/>
      <c r="K183" s="23"/>
      <c r="L183" s="6"/>
      <c r="M183" s="6"/>
      <c r="N183" s="6"/>
      <c r="O183" s="6"/>
    </row>
    <row r="184" spans="1:15" x14ac:dyDescent="0.25">
      <c r="A184" s="25" t="s">
        <v>30</v>
      </c>
      <c r="B184" s="26">
        <f t="shared" si="14"/>
        <v>6.84</v>
      </c>
      <c r="C184" s="8">
        <v>30</v>
      </c>
      <c r="D184" s="23">
        <f t="shared" si="15"/>
        <v>23922330.097087394</v>
      </c>
      <c r="E184" s="23"/>
      <c r="F184" s="23">
        <f t="shared" si="17"/>
        <v>299029.12621359224</v>
      </c>
      <c r="G184" s="23">
        <f t="shared" si="16"/>
        <v>142663.8058252428</v>
      </c>
      <c r="H184" s="23">
        <f t="shared" si="13"/>
        <v>441692.93203883502</v>
      </c>
      <c r="I184" s="23"/>
      <c r="J184" s="27"/>
      <c r="K184" s="23"/>
      <c r="L184" s="6"/>
      <c r="M184" s="6"/>
      <c r="N184" s="6"/>
      <c r="O184" s="6"/>
    </row>
    <row r="185" spans="1:15" x14ac:dyDescent="0.25">
      <c r="A185" s="28" t="s">
        <v>44</v>
      </c>
      <c r="B185" s="29">
        <f t="shared" si="14"/>
        <v>6.84</v>
      </c>
      <c r="C185" s="30">
        <v>31</v>
      </c>
      <c r="D185" s="31">
        <f t="shared" si="15"/>
        <v>23623300.970873803</v>
      </c>
      <c r="E185" s="31"/>
      <c r="F185" s="31">
        <f t="shared" si="17"/>
        <v>299029.12621359224</v>
      </c>
      <c r="G185" s="31">
        <f t="shared" si="16"/>
        <v>136357.28155339815</v>
      </c>
      <c r="H185" s="31">
        <f t="shared" si="13"/>
        <v>435386.40776699036</v>
      </c>
      <c r="I185" s="31"/>
      <c r="J185" s="33">
        <v>2034</v>
      </c>
      <c r="K185" s="34">
        <f>SUM(H174:H185)+I174</f>
        <v>5361278.252427185</v>
      </c>
      <c r="L185" s="6">
        <f>SUM(M185:O185)</f>
        <v>5361278.2524271868</v>
      </c>
      <c r="M185" s="6">
        <f>SUM(F174:F185)</f>
        <v>3588349.5145631079</v>
      </c>
      <c r="N185" s="6">
        <f>SUM(G174:G185)</f>
        <v>1772928.7378640785</v>
      </c>
      <c r="O185" s="6">
        <f>SUM(I174:I185)</f>
        <v>0</v>
      </c>
    </row>
    <row r="186" spans="1:15" x14ac:dyDescent="0.25">
      <c r="A186" s="25" t="s">
        <v>20</v>
      </c>
      <c r="B186" s="26">
        <f t="shared" si="14"/>
        <v>6.84</v>
      </c>
      <c r="C186" s="8">
        <v>31</v>
      </c>
      <c r="D186" s="23">
        <f t="shared" si="15"/>
        <v>23324271.844660211</v>
      </c>
      <c r="E186" s="23"/>
      <c r="F186" s="23">
        <f t="shared" si="17"/>
        <v>299029.12621359224</v>
      </c>
      <c r="G186" s="23">
        <f t="shared" si="16"/>
        <v>139141.24271844668</v>
      </c>
      <c r="H186" s="23">
        <f t="shared" si="13"/>
        <v>438170.36893203889</v>
      </c>
      <c r="I186" s="23"/>
      <c r="J186" s="27"/>
      <c r="K186" s="23"/>
      <c r="L186" s="6"/>
      <c r="M186" s="6"/>
      <c r="N186" s="6"/>
      <c r="O186" s="6"/>
    </row>
    <row r="187" spans="1:15" x14ac:dyDescent="0.25">
      <c r="A187" s="25" t="s">
        <v>21</v>
      </c>
      <c r="B187" s="26">
        <f t="shared" si="14"/>
        <v>6.84</v>
      </c>
      <c r="C187" s="8">
        <v>28</v>
      </c>
      <c r="D187" s="23">
        <f t="shared" si="15"/>
        <v>23025242.71844662</v>
      </c>
      <c r="E187" s="23"/>
      <c r="F187" s="23">
        <f t="shared" si="17"/>
        <v>299029.12621359224</v>
      </c>
      <c r="G187" s="23">
        <f t="shared" si="16"/>
        <v>137379.96116504865</v>
      </c>
      <c r="H187" s="23">
        <f t="shared" si="13"/>
        <v>436409.08737864089</v>
      </c>
      <c r="I187" s="23"/>
      <c r="J187" s="27"/>
      <c r="K187" s="23"/>
      <c r="L187" s="6"/>
      <c r="M187" s="6"/>
      <c r="N187" s="6"/>
      <c r="O187" s="6"/>
    </row>
    <row r="188" spans="1:15" x14ac:dyDescent="0.25">
      <c r="A188" s="25" t="s">
        <v>22</v>
      </c>
      <c r="B188" s="26">
        <f t="shared" si="14"/>
        <v>6.84</v>
      </c>
      <c r="C188" s="8">
        <v>31</v>
      </c>
      <c r="D188" s="23">
        <f t="shared" si="15"/>
        <v>22726213.592233028</v>
      </c>
      <c r="E188" s="23"/>
      <c r="F188" s="23">
        <f t="shared" si="17"/>
        <v>299029.12621359224</v>
      </c>
      <c r="G188" s="23">
        <f t="shared" si="16"/>
        <v>122494.29126213602</v>
      </c>
      <c r="H188" s="23">
        <f t="shared" si="13"/>
        <v>421523.41747572826</v>
      </c>
      <c r="I188" s="23"/>
      <c r="J188" s="27"/>
      <c r="K188" s="23"/>
      <c r="L188" s="6"/>
      <c r="M188" s="6"/>
      <c r="N188" s="6"/>
      <c r="O188" s="6"/>
    </row>
    <row r="189" spans="1:15" x14ac:dyDescent="0.25">
      <c r="A189" s="25" t="s">
        <v>23</v>
      </c>
      <c r="B189" s="26">
        <f t="shared" si="14"/>
        <v>6.84</v>
      </c>
      <c r="C189" s="8">
        <v>30</v>
      </c>
      <c r="D189" s="23">
        <f t="shared" si="15"/>
        <v>22427184.466019437</v>
      </c>
      <c r="E189" s="23"/>
      <c r="F189" s="23">
        <f t="shared" si="17"/>
        <v>299029.12621359224</v>
      </c>
      <c r="G189" s="23">
        <f t="shared" si="16"/>
        <v>133857.39805825253</v>
      </c>
      <c r="H189" s="23">
        <f t="shared" si="13"/>
        <v>432886.52427184477</v>
      </c>
      <c r="I189" s="23"/>
      <c r="J189" s="27"/>
      <c r="K189" s="23"/>
      <c r="L189" s="6"/>
      <c r="M189" s="6"/>
      <c r="N189" s="6"/>
      <c r="O189" s="6"/>
    </row>
    <row r="190" spans="1:15" x14ac:dyDescent="0.25">
      <c r="A190" s="25" t="s">
        <v>24</v>
      </c>
      <c r="B190" s="26">
        <f t="shared" si="14"/>
        <v>6.84</v>
      </c>
      <c r="C190" s="8">
        <v>31</v>
      </c>
      <c r="D190" s="23">
        <f t="shared" si="15"/>
        <v>22128155.339805845</v>
      </c>
      <c r="E190" s="23"/>
      <c r="F190" s="23">
        <f t="shared" si="17"/>
        <v>299029.12621359224</v>
      </c>
      <c r="G190" s="23">
        <f t="shared" si="16"/>
        <v>127834.95145631078</v>
      </c>
      <c r="H190" s="23">
        <f t="shared" si="13"/>
        <v>426864.07766990305</v>
      </c>
      <c r="I190" s="23"/>
      <c r="J190" s="27"/>
      <c r="K190" s="23"/>
      <c r="L190" s="6"/>
      <c r="M190" s="6"/>
      <c r="N190" s="6"/>
      <c r="O190" s="6"/>
    </row>
    <row r="191" spans="1:15" x14ac:dyDescent="0.25">
      <c r="A191" s="25" t="s">
        <v>25</v>
      </c>
      <c r="B191" s="26">
        <f t="shared" si="14"/>
        <v>6.84</v>
      </c>
      <c r="C191" s="8">
        <v>30</v>
      </c>
      <c r="D191" s="23">
        <f t="shared" si="15"/>
        <v>21829126.213592254</v>
      </c>
      <c r="E191" s="23"/>
      <c r="F191" s="23">
        <f t="shared" si="17"/>
        <v>299029.12621359224</v>
      </c>
      <c r="G191" s="23">
        <f t="shared" si="16"/>
        <v>130334.83495145642</v>
      </c>
      <c r="H191" s="23">
        <f t="shared" si="13"/>
        <v>429363.96116504865</v>
      </c>
      <c r="I191" s="23"/>
      <c r="J191" s="27"/>
      <c r="K191" s="23"/>
      <c r="L191" s="6"/>
      <c r="M191" s="6"/>
      <c r="N191" s="6"/>
      <c r="O191" s="6"/>
    </row>
    <row r="192" spans="1:15" s="42" customFormat="1" x14ac:dyDescent="0.25">
      <c r="A192" s="36" t="s">
        <v>26</v>
      </c>
      <c r="B192" s="37">
        <f t="shared" si="14"/>
        <v>6.84</v>
      </c>
      <c r="C192" s="38">
        <v>31</v>
      </c>
      <c r="D192" s="39">
        <f t="shared" si="15"/>
        <v>21530097.087378662</v>
      </c>
      <c r="E192" s="39"/>
      <c r="F192" s="23">
        <f t="shared" si="17"/>
        <v>299029.12621359224</v>
      </c>
      <c r="G192" s="23">
        <f t="shared" si="16"/>
        <v>124426.01941747587</v>
      </c>
      <c r="H192" s="39">
        <f t="shared" si="13"/>
        <v>423455.1456310681</v>
      </c>
      <c r="I192" s="39"/>
      <c r="J192" s="40"/>
      <c r="K192" s="39"/>
      <c r="L192" s="41"/>
      <c r="M192" s="41"/>
      <c r="N192" s="41"/>
      <c r="O192" s="41"/>
    </row>
    <row r="193" spans="1:15" x14ac:dyDescent="0.25">
      <c r="A193" s="25" t="s">
        <v>27</v>
      </c>
      <c r="B193" s="26">
        <f t="shared" si="14"/>
        <v>6.84</v>
      </c>
      <c r="C193" s="8">
        <v>31</v>
      </c>
      <c r="D193" s="23">
        <f t="shared" si="15"/>
        <v>21231067.961165071</v>
      </c>
      <c r="E193" s="23"/>
      <c r="F193" s="23">
        <f t="shared" si="17"/>
        <v>299029.12621359224</v>
      </c>
      <c r="G193" s="23">
        <f t="shared" si="16"/>
        <v>126812.27184466034</v>
      </c>
      <c r="H193" s="23">
        <f t="shared" si="13"/>
        <v>425841.39805825258</v>
      </c>
      <c r="I193" s="23"/>
      <c r="J193" s="27"/>
      <c r="K193" s="23"/>
      <c r="L193" s="6"/>
      <c r="M193" s="6"/>
      <c r="N193" s="6"/>
      <c r="O193" s="6"/>
    </row>
    <row r="194" spans="1:15" x14ac:dyDescent="0.25">
      <c r="A194" s="25" t="s">
        <v>28</v>
      </c>
      <c r="B194" s="26">
        <f t="shared" si="14"/>
        <v>6.84</v>
      </c>
      <c r="C194" s="8">
        <v>30</v>
      </c>
      <c r="D194" s="23">
        <f t="shared" si="15"/>
        <v>20932038.834951479</v>
      </c>
      <c r="E194" s="23"/>
      <c r="F194" s="23">
        <f t="shared" si="17"/>
        <v>299029.12621359224</v>
      </c>
      <c r="G194" s="23">
        <f t="shared" si="16"/>
        <v>125050.99029126225</v>
      </c>
      <c r="H194" s="23">
        <f t="shared" si="13"/>
        <v>424080.11650485452</v>
      </c>
      <c r="I194" s="23"/>
      <c r="J194" s="27"/>
      <c r="K194" s="23"/>
      <c r="L194" s="6"/>
      <c r="M194" s="6"/>
      <c r="N194" s="6"/>
      <c r="O194" s="6"/>
    </row>
    <row r="195" spans="1:15" x14ac:dyDescent="0.25">
      <c r="A195" s="25" t="s">
        <v>29</v>
      </c>
      <c r="B195" s="26">
        <f t="shared" si="14"/>
        <v>6.84</v>
      </c>
      <c r="C195" s="8">
        <v>31</v>
      </c>
      <c r="D195" s="23">
        <f t="shared" si="15"/>
        <v>20633009.708737887</v>
      </c>
      <c r="E195" s="23"/>
      <c r="F195" s="23">
        <f t="shared" si="17"/>
        <v>299029.12621359224</v>
      </c>
      <c r="G195" s="23">
        <f t="shared" si="16"/>
        <v>119312.62135922344</v>
      </c>
      <c r="H195" s="23">
        <f t="shared" si="13"/>
        <v>418341.74757281569</v>
      </c>
      <c r="I195" s="23"/>
      <c r="J195" s="27"/>
      <c r="K195" s="23"/>
      <c r="L195" s="6"/>
      <c r="M195" s="6"/>
      <c r="N195" s="6"/>
      <c r="O195" s="6"/>
    </row>
    <row r="196" spans="1:15" x14ac:dyDescent="0.25">
      <c r="A196" s="25" t="s">
        <v>30</v>
      </c>
      <c r="B196" s="26">
        <f t="shared" si="14"/>
        <v>6.84</v>
      </c>
      <c r="C196" s="8">
        <v>30</v>
      </c>
      <c r="D196" s="23">
        <f t="shared" si="15"/>
        <v>20333980.582524296</v>
      </c>
      <c r="E196" s="23"/>
      <c r="F196" s="23">
        <f t="shared" si="17"/>
        <v>299029.12621359224</v>
      </c>
      <c r="G196" s="23">
        <f t="shared" si="16"/>
        <v>121528.42718446616</v>
      </c>
      <c r="H196" s="23">
        <f t="shared" si="13"/>
        <v>420557.5533980584</v>
      </c>
      <c r="I196" s="23"/>
      <c r="J196" s="27"/>
      <c r="K196" s="23"/>
      <c r="L196" s="6"/>
      <c r="M196" s="6"/>
      <c r="N196" s="6"/>
      <c r="O196" s="6"/>
    </row>
    <row r="197" spans="1:15" x14ac:dyDescent="0.25">
      <c r="A197" s="28" t="s">
        <v>45</v>
      </c>
      <c r="B197" s="29">
        <f t="shared" si="14"/>
        <v>6.84</v>
      </c>
      <c r="C197" s="30">
        <v>31</v>
      </c>
      <c r="D197" s="31">
        <f t="shared" si="15"/>
        <v>20034951.456310704</v>
      </c>
      <c r="E197" s="31"/>
      <c r="F197" s="31">
        <f t="shared" si="17"/>
        <v>299029.12621359224</v>
      </c>
      <c r="G197" s="31">
        <f t="shared" si="16"/>
        <v>115903.68932038848</v>
      </c>
      <c r="H197" s="31">
        <f t="shared" si="13"/>
        <v>414932.81553398073</v>
      </c>
      <c r="I197" s="31"/>
      <c r="J197" s="33">
        <v>2035</v>
      </c>
      <c r="K197" s="34">
        <f>SUM(H186:H197)+I186</f>
        <v>5112426.213592235</v>
      </c>
      <c r="L197" s="6">
        <f>SUM(M197:O197)</f>
        <v>5112426.2135922359</v>
      </c>
      <c r="M197" s="6">
        <f>SUM(F186:F197)</f>
        <v>3588349.5145631079</v>
      </c>
      <c r="N197" s="6">
        <f>SUM(G186:G197)</f>
        <v>1524076.6990291278</v>
      </c>
      <c r="O197" s="6">
        <f>SUM(I186:I197)</f>
        <v>0</v>
      </c>
    </row>
    <row r="198" spans="1:15" x14ac:dyDescent="0.25">
      <c r="A198" s="25" t="s">
        <v>20</v>
      </c>
      <c r="B198" s="26">
        <f t="shared" si="14"/>
        <v>6.84</v>
      </c>
      <c r="C198" s="8">
        <v>31</v>
      </c>
      <c r="D198" s="23">
        <f t="shared" si="15"/>
        <v>19735922.330097113</v>
      </c>
      <c r="E198" s="23"/>
      <c r="F198" s="23">
        <f t="shared" si="17"/>
        <v>299029.12621359224</v>
      </c>
      <c r="G198" s="23">
        <f t="shared" si="16"/>
        <v>118005.86407767003</v>
      </c>
      <c r="H198" s="23">
        <f t="shared" si="13"/>
        <v>417034.99029126228</v>
      </c>
      <c r="I198" s="23"/>
      <c r="J198" s="27"/>
      <c r="K198" s="23"/>
      <c r="L198" s="6"/>
      <c r="M198" s="6"/>
      <c r="N198" s="6"/>
      <c r="O198" s="6"/>
    </row>
    <row r="199" spans="1:15" x14ac:dyDescent="0.25">
      <c r="A199" s="25" t="s">
        <v>21</v>
      </c>
      <c r="B199" s="26">
        <f t="shared" si="14"/>
        <v>6.84</v>
      </c>
      <c r="C199" s="8">
        <v>29</v>
      </c>
      <c r="D199" s="23">
        <f t="shared" si="15"/>
        <v>19436893.203883521</v>
      </c>
      <c r="E199" s="23"/>
      <c r="F199" s="23">
        <f t="shared" si="17"/>
        <v>299029.12621359224</v>
      </c>
      <c r="G199" s="23">
        <f t="shared" si="16"/>
        <v>116244.582524272</v>
      </c>
      <c r="H199" s="23">
        <f t="shared" si="13"/>
        <v>415273.70873786428</v>
      </c>
      <c r="I199" s="23"/>
      <c r="J199" s="27"/>
      <c r="K199" s="23"/>
      <c r="L199" s="6"/>
      <c r="M199" s="6"/>
      <c r="N199" s="6"/>
      <c r="O199" s="6"/>
    </row>
    <row r="200" spans="1:15" x14ac:dyDescent="0.25">
      <c r="A200" s="25" t="s">
        <v>22</v>
      </c>
      <c r="B200" s="26">
        <f t="shared" si="14"/>
        <v>6.84</v>
      </c>
      <c r="C200" s="8">
        <v>31</v>
      </c>
      <c r="D200" s="23">
        <f t="shared" si="15"/>
        <v>19137864.07766993</v>
      </c>
      <c r="E200" s="23"/>
      <c r="F200" s="23">
        <f t="shared" si="17"/>
        <v>299029.12621359224</v>
      </c>
      <c r="G200" s="23">
        <f t="shared" si="16"/>
        <v>107097.28155339819</v>
      </c>
      <c r="H200" s="23">
        <f t="shared" si="13"/>
        <v>406126.40776699042</v>
      </c>
      <c r="I200" s="23"/>
      <c r="J200" s="27"/>
      <c r="K200" s="23"/>
      <c r="L200" s="6"/>
      <c r="M200" s="6"/>
      <c r="N200" s="6"/>
      <c r="O200" s="6"/>
    </row>
    <row r="201" spans="1:15" x14ac:dyDescent="0.25">
      <c r="A201" s="25" t="s">
        <v>23</v>
      </c>
      <c r="B201" s="26">
        <f t="shared" si="14"/>
        <v>6.84</v>
      </c>
      <c r="C201" s="8">
        <v>30</v>
      </c>
      <c r="D201" s="23">
        <f t="shared" si="15"/>
        <v>18838834.951456338</v>
      </c>
      <c r="E201" s="23"/>
      <c r="F201" s="23">
        <f t="shared" si="17"/>
        <v>299029.12621359224</v>
      </c>
      <c r="G201" s="23">
        <f t="shared" si="16"/>
        <v>112722.01941747587</v>
      </c>
      <c r="H201" s="23">
        <f t="shared" si="13"/>
        <v>411751.1456310681</v>
      </c>
      <c r="I201" s="23"/>
      <c r="J201" s="27"/>
      <c r="K201" s="23"/>
      <c r="L201" s="6"/>
      <c r="M201" s="6"/>
      <c r="N201" s="6"/>
      <c r="O201" s="6"/>
    </row>
    <row r="202" spans="1:15" x14ac:dyDescent="0.25">
      <c r="A202" s="25" t="s">
        <v>24</v>
      </c>
      <c r="B202" s="26">
        <f t="shared" si="14"/>
        <v>6.84</v>
      </c>
      <c r="C202" s="8">
        <v>31</v>
      </c>
      <c r="D202" s="23">
        <f t="shared" si="15"/>
        <v>18539805.825242747</v>
      </c>
      <c r="E202" s="23"/>
      <c r="F202" s="23">
        <f t="shared" si="17"/>
        <v>299029.12621359224</v>
      </c>
      <c r="G202" s="23">
        <f t="shared" si="16"/>
        <v>107381.35922330113</v>
      </c>
      <c r="H202" s="23">
        <f t="shared" si="13"/>
        <v>406410.48543689336</v>
      </c>
      <c r="I202" s="23"/>
      <c r="J202" s="27"/>
      <c r="K202" s="23"/>
      <c r="L202" s="6"/>
      <c r="M202" s="6"/>
      <c r="N202" s="6"/>
      <c r="O202" s="6"/>
    </row>
    <row r="203" spans="1:15" x14ac:dyDescent="0.25">
      <c r="A203" s="25" t="s">
        <v>25</v>
      </c>
      <c r="B203" s="26">
        <f t="shared" si="14"/>
        <v>6.84</v>
      </c>
      <c r="C203" s="8">
        <v>30</v>
      </c>
      <c r="D203" s="23">
        <f t="shared" si="15"/>
        <v>18240776.699029155</v>
      </c>
      <c r="E203" s="23"/>
      <c r="F203" s="23">
        <f t="shared" si="17"/>
        <v>299029.12621359224</v>
      </c>
      <c r="G203" s="23">
        <f t="shared" si="16"/>
        <v>109199.45631067977</v>
      </c>
      <c r="H203" s="23">
        <f t="shared" si="13"/>
        <v>408228.58252427203</v>
      </c>
      <c r="I203" s="23"/>
      <c r="J203" s="27"/>
      <c r="K203" s="23"/>
      <c r="L203" s="6"/>
      <c r="M203" s="6"/>
      <c r="N203" s="6"/>
      <c r="O203" s="6"/>
    </row>
    <row r="204" spans="1:15" s="42" customFormat="1" x14ac:dyDescent="0.25">
      <c r="A204" s="36" t="s">
        <v>26</v>
      </c>
      <c r="B204" s="37">
        <f t="shared" si="14"/>
        <v>6.84</v>
      </c>
      <c r="C204" s="38">
        <v>31</v>
      </c>
      <c r="D204" s="39">
        <f t="shared" si="15"/>
        <v>17941747.572815564</v>
      </c>
      <c r="E204" s="39"/>
      <c r="F204" s="23">
        <f t="shared" si="17"/>
        <v>299029.12621359224</v>
      </c>
      <c r="G204" s="23">
        <f t="shared" si="16"/>
        <v>103972.42718446619</v>
      </c>
      <c r="H204" s="39">
        <f t="shared" si="13"/>
        <v>403001.5533980584</v>
      </c>
      <c r="I204" s="39"/>
      <c r="J204" s="40"/>
      <c r="K204" s="39"/>
      <c r="L204" s="41"/>
      <c r="M204" s="41"/>
      <c r="N204" s="41"/>
      <c r="O204" s="41"/>
    </row>
    <row r="205" spans="1:15" x14ac:dyDescent="0.25">
      <c r="A205" s="25" t="s">
        <v>27</v>
      </c>
      <c r="B205" s="26">
        <f t="shared" si="14"/>
        <v>6.84</v>
      </c>
      <c r="C205" s="8">
        <v>31</v>
      </c>
      <c r="D205" s="23">
        <f t="shared" si="15"/>
        <v>17642718.446601972</v>
      </c>
      <c r="E205" s="23"/>
      <c r="F205" s="23">
        <f t="shared" si="17"/>
        <v>299029.12621359224</v>
      </c>
      <c r="G205" s="23">
        <f t="shared" si="16"/>
        <v>105676.89320388368</v>
      </c>
      <c r="H205" s="23">
        <f t="shared" si="13"/>
        <v>404706.01941747591</v>
      </c>
      <c r="I205" s="23"/>
      <c r="J205" s="27"/>
      <c r="K205" s="23"/>
      <c r="L205" s="6"/>
      <c r="M205" s="6"/>
      <c r="N205" s="6"/>
      <c r="O205" s="6"/>
    </row>
    <row r="206" spans="1:15" x14ac:dyDescent="0.25">
      <c r="A206" s="25" t="s">
        <v>28</v>
      </c>
      <c r="B206" s="26">
        <f t="shared" si="14"/>
        <v>6.84</v>
      </c>
      <c r="C206" s="8">
        <v>30</v>
      </c>
      <c r="D206" s="23">
        <f t="shared" si="15"/>
        <v>17343689.32038838</v>
      </c>
      <c r="E206" s="23"/>
      <c r="F206" s="23">
        <f t="shared" si="17"/>
        <v>299029.12621359224</v>
      </c>
      <c r="G206" s="23">
        <f t="shared" si="16"/>
        <v>103915.6116504856</v>
      </c>
      <c r="H206" s="23">
        <f t="shared" si="13"/>
        <v>402944.73786407785</v>
      </c>
      <c r="I206" s="23"/>
      <c r="J206" s="27"/>
      <c r="K206" s="23"/>
      <c r="L206" s="6"/>
      <c r="M206" s="6"/>
      <c r="N206" s="6"/>
      <c r="O206" s="6"/>
    </row>
    <row r="207" spans="1:15" x14ac:dyDescent="0.25">
      <c r="A207" s="25" t="s">
        <v>29</v>
      </c>
      <c r="B207" s="26">
        <f t="shared" si="14"/>
        <v>6.84</v>
      </c>
      <c r="C207" s="8">
        <v>31</v>
      </c>
      <c r="D207" s="23">
        <f t="shared" si="15"/>
        <v>17044660.194174789</v>
      </c>
      <c r="E207" s="23"/>
      <c r="F207" s="23">
        <f t="shared" si="17"/>
        <v>299029.12621359224</v>
      </c>
      <c r="G207" s="23">
        <f t="shared" si="16"/>
        <v>98859.029126213762</v>
      </c>
      <c r="H207" s="23">
        <f t="shared" si="13"/>
        <v>397888.15533980599</v>
      </c>
      <c r="I207" s="23"/>
      <c r="J207" s="27"/>
      <c r="K207" s="23"/>
      <c r="L207" s="6"/>
      <c r="M207" s="6"/>
      <c r="N207" s="6"/>
      <c r="O207" s="6"/>
    </row>
    <row r="208" spans="1:15" x14ac:dyDescent="0.25">
      <c r="A208" s="25" t="s">
        <v>30</v>
      </c>
      <c r="B208" s="26">
        <f t="shared" si="14"/>
        <v>6.84</v>
      </c>
      <c r="C208" s="8">
        <v>30</v>
      </c>
      <c r="D208" s="23">
        <f t="shared" si="15"/>
        <v>16745631.067961197</v>
      </c>
      <c r="E208" s="23"/>
      <c r="F208" s="23">
        <f t="shared" si="17"/>
        <v>299029.12621359224</v>
      </c>
      <c r="G208" s="23">
        <f t="shared" si="16"/>
        <v>100393.0485436895</v>
      </c>
      <c r="H208" s="23">
        <f t="shared" si="13"/>
        <v>399422.17475728173</v>
      </c>
      <c r="I208" s="23"/>
      <c r="J208" s="27"/>
      <c r="K208" s="23"/>
      <c r="L208" s="6"/>
      <c r="M208" s="6"/>
      <c r="N208" s="6"/>
      <c r="O208" s="6"/>
    </row>
    <row r="209" spans="1:15" x14ac:dyDescent="0.25">
      <c r="A209" s="28" t="s">
        <v>46</v>
      </c>
      <c r="B209" s="29">
        <f t="shared" si="14"/>
        <v>6.84</v>
      </c>
      <c r="C209" s="30">
        <v>31</v>
      </c>
      <c r="D209" s="31">
        <f t="shared" si="15"/>
        <v>16446601.941747606</v>
      </c>
      <c r="E209" s="31"/>
      <c r="F209" s="31">
        <f t="shared" si="17"/>
        <v>299029.12621359224</v>
      </c>
      <c r="G209" s="31">
        <f t="shared" si="16"/>
        <v>95450.097087378832</v>
      </c>
      <c r="H209" s="31">
        <f t="shared" si="13"/>
        <v>394479.22330097109</v>
      </c>
      <c r="I209" s="31"/>
      <c r="J209" s="33">
        <v>2036</v>
      </c>
      <c r="K209" s="34">
        <f>SUM(H198:H209)+I198</f>
        <v>4867267.1844660211</v>
      </c>
      <c r="L209" s="6">
        <f>SUM(M209:O209)</f>
        <v>4867267.184466023</v>
      </c>
      <c r="M209" s="6">
        <f>SUM(F198:F209)</f>
        <v>3588349.5145631079</v>
      </c>
      <c r="N209" s="6">
        <f>SUM(G198:G209)</f>
        <v>1278917.6699029147</v>
      </c>
      <c r="O209" s="6">
        <f>SUM(I198:I209)</f>
        <v>0</v>
      </c>
    </row>
    <row r="210" spans="1:15" x14ac:dyDescent="0.25">
      <c r="A210" s="25" t="s">
        <v>20</v>
      </c>
      <c r="B210" s="26">
        <f t="shared" si="14"/>
        <v>6.84</v>
      </c>
      <c r="C210" s="8">
        <v>31</v>
      </c>
      <c r="D210" s="23">
        <f t="shared" si="15"/>
        <v>16147572.815534014</v>
      </c>
      <c r="E210" s="23"/>
      <c r="F210" s="23">
        <f t="shared" si="17"/>
        <v>299029.12621359224</v>
      </c>
      <c r="G210" s="23">
        <f t="shared" si="16"/>
        <v>96870.485436893403</v>
      </c>
      <c r="H210" s="23">
        <f t="shared" ref="H210:H269" si="18">F210+G210</f>
        <v>395899.61165048566</v>
      </c>
      <c r="I210" s="23"/>
      <c r="J210" s="27"/>
      <c r="K210" s="23"/>
      <c r="L210" s="6"/>
      <c r="M210" s="6"/>
      <c r="N210" s="6"/>
      <c r="O210" s="6"/>
    </row>
    <row r="211" spans="1:15" x14ac:dyDescent="0.25">
      <c r="A211" s="25" t="s">
        <v>21</v>
      </c>
      <c r="B211" s="26">
        <f t="shared" ref="B211:B274" si="19">$E$13</f>
        <v>6.84</v>
      </c>
      <c r="C211" s="8">
        <v>28</v>
      </c>
      <c r="D211" s="23">
        <f t="shared" ref="D211:D269" si="20">D210+E211-F211</f>
        <v>15848543.689320423</v>
      </c>
      <c r="E211" s="23"/>
      <c r="F211" s="23">
        <f t="shared" si="17"/>
        <v>299029.12621359224</v>
      </c>
      <c r="G211" s="23">
        <f t="shared" si="16"/>
        <v>95109.203883495342</v>
      </c>
      <c r="H211" s="23">
        <f t="shared" si="18"/>
        <v>394138.3300970876</v>
      </c>
      <c r="I211" s="23"/>
      <c r="J211" s="27"/>
      <c r="K211" s="23"/>
      <c r="L211" s="6"/>
      <c r="M211" s="6"/>
      <c r="N211" s="6"/>
      <c r="O211" s="6"/>
    </row>
    <row r="212" spans="1:15" x14ac:dyDescent="0.25">
      <c r="A212" s="25" t="s">
        <v>22</v>
      </c>
      <c r="B212" s="26">
        <f t="shared" si="19"/>
        <v>6.84</v>
      </c>
      <c r="C212" s="8">
        <v>31</v>
      </c>
      <c r="D212" s="23">
        <f t="shared" si="20"/>
        <v>15549514.563106831</v>
      </c>
      <c r="E212" s="23"/>
      <c r="F212" s="23">
        <f t="shared" si="17"/>
        <v>299029.12621359224</v>
      </c>
      <c r="G212" s="23">
        <f t="shared" si="16"/>
        <v>84314.252427184649</v>
      </c>
      <c r="H212" s="23">
        <f t="shared" si="18"/>
        <v>383343.37864077691</v>
      </c>
      <c r="I212" s="23"/>
      <c r="J212" s="27"/>
      <c r="K212" s="23"/>
      <c r="L212" s="6"/>
      <c r="M212" s="6"/>
      <c r="N212" s="6"/>
      <c r="O212" s="6"/>
    </row>
    <row r="213" spans="1:15" x14ac:dyDescent="0.25">
      <c r="A213" s="25" t="s">
        <v>23</v>
      </c>
      <c r="B213" s="26">
        <f t="shared" si="19"/>
        <v>6.84</v>
      </c>
      <c r="C213" s="8">
        <v>30</v>
      </c>
      <c r="D213" s="23">
        <f t="shared" si="20"/>
        <v>15250485.43689324</v>
      </c>
      <c r="E213" s="23"/>
      <c r="F213" s="23">
        <f t="shared" si="17"/>
        <v>299029.12621359224</v>
      </c>
      <c r="G213" s="23">
        <f t="shared" si="16"/>
        <v>91586.640776699234</v>
      </c>
      <c r="H213" s="23">
        <f t="shared" si="18"/>
        <v>390615.76699029148</v>
      </c>
      <c r="I213" s="23"/>
      <c r="J213" s="27"/>
      <c r="K213" s="23"/>
      <c r="L213" s="6"/>
      <c r="M213" s="6"/>
      <c r="N213" s="6"/>
      <c r="O213" s="6"/>
    </row>
    <row r="214" spans="1:15" x14ac:dyDescent="0.25">
      <c r="A214" s="25" t="s">
        <v>24</v>
      </c>
      <c r="B214" s="26">
        <f t="shared" si="19"/>
        <v>6.84</v>
      </c>
      <c r="C214" s="8">
        <v>31</v>
      </c>
      <c r="D214" s="23">
        <f t="shared" si="20"/>
        <v>14951456.310679648</v>
      </c>
      <c r="E214" s="23"/>
      <c r="F214" s="23">
        <f t="shared" si="17"/>
        <v>299029.12621359224</v>
      </c>
      <c r="G214" s="23">
        <f t="shared" si="16"/>
        <v>86927.766990291479</v>
      </c>
      <c r="H214" s="23">
        <f t="shared" si="18"/>
        <v>385956.89320388372</v>
      </c>
      <c r="I214" s="23"/>
      <c r="J214" s="27"/>
      <c r="K214" s="23"/>
      <c r="L214" s="6"/>
      <c r="M214" s="6"/>
      <c r="N214" s="6"/>
      <c r="O214" s="6"/>
    </row>
    <row r="215" spans="1:15" x14ac:dyDescent="0.25">
      <c r="A215" s="25" t="s">
        <v>25</v>
      </c>
      <c r="B215" s="26">
        <f t="shared" si="19"/>
        <v>6.84</v>
      </c>
      <c r="C215" s="8">
        <v>30</v>
      </c>
      <c r="D215" s="23">
        <f t="shared" si="20"/>
        <v>14652427.184466057</v>
      </c>
      <c r="E215" s="23"/>
      <c r="F215" s="23">
        <f t="shared" si="17"/>
        <v>299029.12621359224</v>
      </c>
      <c r="G215" s="23">
        <f t="shared" si="16"/>
        <v>88064.077669903127</v>
      </c>
      <c r="H215" s="23">
        <f t="shared" si="18"/>
        <v>387093.20388349536</v>
      </c>
      <c r="I215" s="23"/>
      <c r="J215" s="27"/>
      <c r="K215" s="23"/>
      <c r="L215" s="6"/>
      <c r="M215" s="6"/>
      <c r="N215" s="6"/>
      <c r="O215" s="6"/>
    </row>
    <row r="216" spans="1:15" s="42" customFormat="1" x14ac:dyDescent="0.25">
      <c r="A216" s="36" t="s">
        <v>26</v>
      </c>
      <c r="B216" s="37">
        <f t="shared" si="19"/>
        <v>6.84</v>
      </c>
      <c r="C216" s="38">
        <v>31</v>
      </c>
      <c r="D216" s="39">
        <f t="shared" si="20"/>
        <v>14353398.058252465</v>
      </c>
      <c r="E216" s="39"/>
      <c r="F216" s="23">
        <f t="shared" si="17"/>
        <v>299029.12621359224</v>
      </c>
      <c r="G216" s="23">
        <f t="shared" ref="G216:G269" si="21">D215*C215*B215/36000</f>
        <v>83518.83495145652</v>
      </c>
      <c r="H216" s="39">
        <f t="shared" si="18"/>
        <v>382547.96116504876</v>
      </c>
      <c r="I216" s="39"/>
      <c r="J216" s="40"/>
      <c r="K216" s="39"/>
      <c r="L216" s="41"/>
      <c r="M216" s="41"/>
      <c r="N216" s="41"/>
      <c r="O216" s="41"/>
    </row>
    <row r="217" spans="1:15" x14ac:dyDescent="0.25">
      <c r="A217" s="25" t="s">
        <v>27</v>
      </c>
      <c r="B217" s="26">
        <f t="shared" si="19"/>
        <v>6.84</v>
      </c>
      <c r="C217" s="8">
        <v>31</v>
      </c>
      <c r="D217" s="23">
        <f t="shared" si="20"/>
        <v>14054368.932038873</v>
      </c>
      <c r="E217" s="23"/>
      <c r="F217" s="23">
        <f t="shared" si="17"/>
        <v>299029.12621359224</v>
      </c>
      <c r="G217" s="23">
        <f t="shared" si="21"/>
        <v>84541.514563107019</v>
      </c>
      <c r="H217" s="23">
        <f t="shared" si="18"/>
        <v>383570.64077669929</v>
      </c>
      <c r="I217" s="23"/>
      <c r="J217" s="27"/>
      <c r="K217" s="23"/>
      <c r="L217" s="6"/>
      <c r="M217" s="6"/>
      <c r="N217" s="6"/>
      <c r="O217" s="6"/>
    </row>
    <row r="218" spans="1:15" x14ac:dyDescent="0.25">
      <c r="A218" s="25" t="s">
        <v>28</v>
      </c>
      <c r="B218" s="26">
        <f t="shared" si="19"/>
        <v>6.84</v>
      </c>
      <c r="C218" s="8">
        <v>30</v>
      </c>
      <c r="D218" s="23">
        <f t="shared" si="20"/>
        <v>13755339.805825282</v>
      </c>
      <c r="E218" s="23"/>
      <c r="F218" s="23">
        <f t="shared" si="17"/>
        <v>299029.12621359224</v>
      </c>
      <c r="G218" s="23">
        <f t="shared" si="21"/>
        <v>82780.233009708958</v>
      </c>
      <c r="H218" s="23">
        <f t="shared" si="18"/>
        <v>381809.35922330117</v>
      </c>
      <c r="I218" s="23"/>
      <c r="J218" s="27"/>
      <c r="K218" s="23"/>
      <c r="L218" s="6"/>
      <c r="M218" s="6"/>
      <c r="N218" s="6"/>
      <c r="O218" s="6"/>
    </row>
    <row r="219" spans="1:15" x14ac:dyDescent="0.25">
      <c r="A219" s="25" t="s">
        <v>29</v>
      </c>
      <c r="B219" s="26">
        <f t="shared" si="19"/>
        <v>6.84</v>
      </c>
      <c r="C219" s="8">
        <v>31</v>
      </c>
      <c r="D219" s="23">
        <f t="shared" si="20"/>
        <v>13456310.67961169</v>
      </c>
      <c r="E219" s="23"/>
      <c r="F219" s="23">
        <f t="shared" si="17"/>
        <v>299029.12621359224</v>
      </c>
      <c r="G219" s="23">
        <f t="shared" si="21"/>
        <v>78405.436893204111</v>
      </c>
      <c r="H219" s="23">
        <f t="shared" si="18"/>
        <v>377434.56310679635</v>
      </c>
      <c r="I219" s="23"/>
      <c r="J219" s="27"/>
      <c r="K219" s="23"/>
      <c r="L219" s="6"/>
      <c r="M219" s="6"/>
      <c r="N219" s="6"/>
      <c r="O219" s="6"/>
    </row>
    <row r="220" spans="1:15" x14ac:dyDescent="0.25">
      <c r="A220" s="25" t="s">
        <v>30</v>
      </c>
      <c r="B220" s="26">
        <f t="shared" si="19"/>
        <v>6.84</v>
      </c>
      <c r="C220" s="8">
        <v>30</v>
      </c>
      <c r="D220" s="23">
        <f t="shared" si="20"/>
        <v>13157281.553398099</v>
      </c>
      <c r="E220" s="23"/>
      <c r="F220" s="23">
        <f t="shared" si="17"/>
        <v>299029.12621359224</v>
      </c>
      <c r="G220" s="23">
        <f t="shared" si="21"/>
        <v>79257.66990291285</v>
      </c>
      <c r="H220" s="23">
        <f t="shared" si="18"/>
        <v>378286.79611650511</v>
      </c>
      <c r="I220" s="23"/>
      <c r="J220" s="27"/>
      <c r="K220" s="23"/>
      <c r="L220" s="6"/>
      <c r="M220" s="6"/>
      <c r="N220" s="6"/>
      <c r="O220" s="6"/>
    </row>
    <row r="221" spans="1:15" x14ac:dyDescent="0.25">
      <c r="A221" s="28" t="s">
        <v>47</v>
      </c>
      <c r="B221" s="29">
        <f t="shared" si="19"/>
        <v>6.84</v>
      </c>
      <c r="C221" s="30">
        <v>31</v>
      </c>
      <c r="D221" s="31">
        <f t="shared" si="20"/>
        <v>12858252.427184507</v>
      </c>
      <c r="E221" s="31"/>
      <c r="F221" s="31">
        <f t="shared" si="17"/>
        <v>299029.12621359224</v>
      </c>
      <c r="G221" s="31">
        <f t="shared" si="21"/>
        <v>74996.504854369166</v>
      </c>
      <c r="H221" s="31">
        <f t="shared" si="18"/>
        <v>374025.6310679614</v>
      </c>
      <c r="I221" s="31"/>
      <c r="J221" s="33">
        <v>2037</v>
      </c>
      <c r="K221" s="34">
        <f>SUM(H210:H221)+I210</f>
        <v>4614722.1359223323</v>
      </c>
      <c r="L221" s="6">
        <f>SUM(M221:O221)</f>
        <v>4614722.1359223332</v>
      </c>
      <c r="M221" s="6">
        <f>SUM(F210:F221)</f>
        <v>3588349.5145631079</v>
      </c>
      <c r="N221" s="6">
        <f>SUM(G210:G221)</f>
        <v>1026372.6213592258</v>
      </c>
      <c r="O221" s="6">
        <f>SUM(I210:I221)</f>
        <v>0</v>
      </c>
    </row>
    <row r="222" spans="1:15" x14ac:dyDescent="0.25">
      <c r="A222" s="25" t="s">
        <v>20</v>
      </c>
      <c r="B222" s="26">
        <f t="shared" si="19"/>
        <v>6.84</v>
      </c>
      <c r="C222" s="8">
        <v>31</v>
      </c>
      <c r="D222" s="23">
        <f t="shared" si="20"/>
        <v>12559223.300970916</v>
      </c>
      <c r="E222" s="23"/>
      <c r="F222" s="23">
        <f t="shared" si="17"/>
        <v>299029.12621359224</v>
      </c>
      <c r="G222" s="23">
        <f t="shared" si="21"/>
        <v>75735.106796116743</v>
      </c>
      <c r="H222" s="23">
        <f t="shared" si="18"/>
        <v>374764.23300970899</v>
      </c>
      <c r="I222" s="23"/>
      <c r="J222" s="27"/>
      <c r="K222" s="23"/>
      <c r="L222" s="6"/>
      <c r="M222" s="6"/>
      <c r="N222" s="6"/>
      <c r="O222" s="6"/>
    </row>
    <row r="223" spans="1:15" x14ac:dyDescent="0.25">
      <c r="A223" s="25" t="s">
        <v>21</v>
      </c>
      <c r="B223" s="26">
        <f t="shared" si="19"/>
        <v>6.84</v>
      </c>
      <c r="C223" s="8">
        <v>28</v>
      </c>
      <c r="D223" s="23">
        <f t="shared" si="20"/>
        <v>12260194.174757324</v>
      </c>
      <c r="E223" s="23"/>
      <c r="F223" s="23">
        <f t="shared" si="17"/>
        <v>299029.12621359224</v>
      </c>
      <c r="G223" s="23">
        <f t="shared" si="21"/>
        <v>73973.825242718696</v>
      </c>
      <c r="H223" s="23">
        <f t="shared" si="18"/>
        <v>373002.95145631093</v>
      </c>
      <c r="I223" s="23"/>
      <c r="J223" s="27"/>
      <c r="K223" s="23"/>
      <c r="L223" s="6"/>
      <c r="M223" s="6"/>
      <c r="N223" s="6"/>
      <c r="O223" s="6"/>
    </row>
    <row r="224" spans="1:15" x14ac:dyDescent="0.25">
      <c r="A224" s="25" t="s">
        <v>22</v>
      </c>
      <c r="B224" s="26">
        <f t="shared" si="19"/>
        <v>6.84</v>
      </c>
      <c r="C224" s="8">
        <v>31</v>
      </c>
      <c r="D224" s="23">
        <f t="shared" si="20"/>
        <v>11961165.048543733</v>
      </c>
      <c r="E224" s="23"/>
      <c r="F224" s="23">
        <f t="shared" si="17"/>
        <v>299029.12621359224</v>
      </c>
      <c r="G224" s="23">
        <f t="shared" si="21"/>
        <v>65224.233009708958</v>
      </c>
      <c r="H224" s="23">
        <f t="shared" si="18"/>
        <v>364253.35922330117</v>
      </c>
      <c r="I224" s="23"/>
      <c r="J224" s="27"/>
      <c r="K224" s="23"/>
      <c r="L224" s="6"/>
      <c r="M224" s="6"/>
      <c r="N224" s="6"/>
      <c r="O224" s="6"/>
    </row>
    <row r="225" spans="1:15" x14ac:dyDescent="0.25">
      <c r="A225" s="25" t="s">
        <v>23</v>
      </c>
      <c r="B225" s="26">
        <f t="shared" si="19"/>
        <v>6.84</v>
      </c>
      <c r="C225" s="8">
        <v>30</v>
      </c>
      <c r="D225" s="23">
        <f t="shared" si="20"/>
        <v>11662135.922330141</v>
      </c>
      <c r="E225" s="23"/>
      <c r="F225" s="23">
        <f t="shared" si="17"/>
        <v>299029.12621359224</v>
      </c>
      <c r="G225" s="23">
        <f t="shared" si="21"/>
        <v>70451.262135922574</v>
      </c>
      <c r="H225" s="23">
        <f t="shared" si="18"/>
        <v>369480.3883495148</v>
      </c>
      <c r="I225" s="23"/>
      <c r="J225" s="27"/>
      <c r="K225" s="23"/>
      <c r="L225" s="6"/>
      <c r="M225" s="6"/>
      <c r="N225" s="6"/>
      <c r="O225" s="6"/>
    </row>
    <row r="226" spans="1:15" x14ac:dyDescent="0.25">
      <c r="A226" s="25" t="s">
        <v>24</v>
      </c>
      <c r="B226" s="26">
        <f t="shared" si="19"/>
        <v>6.84</v>
      </c>
      <c r="C226" s="8">
        <v>31</v>
      </c>
      <c r="D226" s="23">
        <f t="shared" si="20"/>
        <v>11363106.79611655</v>
      </c>
      <c r="E226" s="23"/>
      <c r="F226" s="23">
        <f t="shared" si="17"/>
        <v>299029.12621359224</v>
      </c>
      <c r="G226" s="23">
        <f t="shared" si="21"/>
        <v>66474.174757281813</v>
      </c>
      <c r="H226" s="23">
        <f t="shared" si="18"/>
        <v>365503.30097087403</v>
      </c>
      <c r="I226" s="23"/>
      <c r="J226" s="27"/>
      <c r="K226" s="23"/>
      <c r="L226" s="6"/>
      <c r="M226" s="6"/>
      <c r="N226" s="6"/>
      <c r="O226" s="6"/>
    </row>
    <row r="227" spans="1:15" x14ac:dyDescent="0.25">
      <c r="A227" s="25" t="s">
        <v>25</v>
      </c>
      <c r="B227" s="26">
        <f t="shared" si="19"/>
        <v>6.84</v>
      </c>
      <c r="C227" s="8">
        <v>30</v>
      </c>
      <c r="D227" s="23">
        <f t="shared" si="20"/>
        <v>11064077.669902958</v>
      </c>
      <c r="E227" s="23"/>
      <c r="F227" s="23">
        <f t="shared" ref="F227:F264" si="22">F226</f>
        <v>299029.12621359224</v>
      </c>
      <c r="G227" s="23">
        <f t="shared" si="21"/>
        <v>66928.699029126481</v>
      </c>
      <c r="H227" s="23">
        <f t="shared" si="18"/>
        <v>365957.82524271874</v>
      </c>
      <c r="I227" s="23"/>
      <c r="J227" s="27"/>
      <c r="K227" s="23"/>
      <c r="L227" s="6"/>
      <c r="M227" s="6"/>
      <c r="N227" s="6"/>
      <c r="O227" s="6"/>
    </row>
    <row r="228" spans="1:15" s="42" customFormat="1" x14ac:dyDescent="0.25">
      <c r="A228" s="36" t="s">
        <v>26</v>
      </c>
      <c r="B228" s="37">
        <f t="shared" si="19"/>
        <v>6.84</v>
      </c>
      <c r="C228" s="38">
        <v>31</v>
      </c>
      <c r="D228" s="39">
        <f t="shared" si="20"/>
        <v>10765048.543689366</v>
      </c>
      <c r="E228" s="39"/>
      <c r="F228" s="23">
        <f t="shared" si="22"/>
        <v>299029.12621359224</v>
      </c>
      <c r="G228" s="23">
        <f t="shared" si="21"/>
        <v>63065.242718446862</v>
      </c>
      <c r="H228" s="39">
        <f t="shared" si="18"/>
        <v>362094.36893203913</v>
      </c>
      <c r="I228" s="39"/>
      <c r="J228" s="40"/>
      <c r="K228" s="39"/>
      <c r="L228" s="41"/>
      <c r="M228" s="41"/>
      <c r="N228" s="41"/>
      <c r="O228" s="41"/>
    </row>
    <row r="229" spans="1:15" x14ac:dyDescent="0.25">
      <c r="A229" s="25" t="s">
        <v>27</v>
      </c>
      <c r="B229" s="26">
        <f t="shared" si="19"/>
        <v>6.84</v>
      </c>
      <c r="C229" s="8">
        <v>31</v>
      </c>
      <c r="D229" s="23">
        <f t="shared" si="20"/>
        <v>10466019.417475775</v>
      </c>
      <c r="E229" s="23"/>
      <c r="F229" s="23">
        <f t="shared" si="22"/>
        <v>299029.12621359224</v>
      </c>
      <c r="G229" s="23">
        <f t="shared" si="21"/>
        <v>63406.135922330366</v>
      </c>
      <c r="H229" s="23">
        <f t="shared" si="18"/>
        <v>362435.26213592262</v>
      </c>
      <c r="I229" s="23"/>
      <c r="J229" s="27"/>
      <c r="K229" s="23"/>
      <c r="L229" s="6"/>
      <c r="M229" s="6"/>
      <c r="N229" s="6"/>
      <c r="O229" s="6"/>
    </row>
    <row r="230" spans="1:15" x14ac:dyDescent="0.25">
      <c r="A230" s="25" t="s">
        <v>28</v>
      </c>
      <c r="B230" s="26">
        <f t="shared" si="19"/>
        <v>6.84</v>
      </c>
      <c r="C230" s="8">
        <v>30</v>
      </c>
      <c r="D230" s="23">
        <f t="shared" si="20"/>
        <v>10166990.291262183</v>
      </c>
      <c r="E230" s="23"/>
      <c r="F230" s="23">
        <f t="shared" si="22"/>
        <v>299029.12621359224</v>
      </c>
      <c r="G230" s="23">
        <f t="shared" si="21"/>
        <v>61644.854368932312</v>
      </c>
      <c r="H230" s="23">
        <f t="shared" si="18"/>
        <v>360673.98058252456</v>
      </c>
      <c r="I230" s="23"/>
      <c r="J230" s="27"/>
      <c r="K230" s="23"/>
      <c r="L230" s="6"/>
      <c r="M230" s="6"/>
      <c r="N230" s="6"/>
      <c r="O230" s="6"/>
    </row>
    <row r="231" spans="1:15" x14ac:dyDescent="0.25">
      <c r="A231" s="25" t="s">
        <v>29</v>
      </c>
      <c r="B231" s="26">
        <f t="shared" si="19"/>
        <v>6.84</v>
      </c>
      <c r="C231" s="8">
        <v>31</v>
      </c>
      <c r="D231" s="23">
        <f t="shared" si="20"/>
        <v>9867961.1650485918</v>
      </c>
      <c r="E231" s="23"/>
      <c r="F231" s="23">
        <f t="shared" si="22"/>
        <v>299029.12621359224</v>
      </c>
      <c r="G231" s="23">
        <f t="shared" si="21"/>
        <v>57951.844660194445</v>
      </c>
      <c r="H231" s="23">
        <f t="shared" si="18"/>
        <v>356980.97087378672</v>
      </c>
      <c r="I231" s="23"/>
      <c r="J231" s="27"/>
      <c r="K231" s="23"/>
      <c r="L231" s="6"/>
      <c r="M231" s="6"/>
      <c r="N231" s="6"/>
      <c r="O231" s="6"/>
    </row>
    <row r="232" spans="1:15" x14ac:dyDescent="0.25">
      <c r="A232" s="25" t="s">
        <v>30</v>
      </c>
      <c r="B232" s="26">
        <f t="shared" si="19"/>
        <v>6.84</v>
      </c>
      <c r="C232" s="8">
        <v>30</v>
      </c>
      <c r="D232" s="23">
        <f t="shared" si="20"/>
        <v>9568932.0388350002</v>
      </c>
      <c r="E232" s="23"/>
      <c r="F232" s="23">
        <f t="shared" si="22"/>
        <v>299029.12621359224</v>
      </c>
      <c r="G232" s="23">
        <f t="shared" si="21"/>
        <v>58122.291262136197</v>
      </c>
      <c r="H232" s="23">
        <f t="shared" si="18"/>
        <v>357151.41747572843</v>
      </c>
      <c r="I232" s="23"/>
      <c r="J232" s="27"/>
      <c r="K232" s="23"/>
      <c r="L232" s="6"/>
      <c r="M232" s="6"/>
      <c r="N232" s="6"/>
      <c r="O232" s="6"/>
    </row>
    <row r="233" spans="1:15" x14ac:dyDescent="0.25">
      <c r="A233" s="28" t="s">
        <v>48</v>
      </c>
      <c r="B233" s="29">
        <f t="shared" si="19"/>
        <v>6.84</v>
      </c>
      <c r="C233" s="30">
        <v>31</v>
      </c>
      <c r="D233" s="31">
        <f t="shared" si="20"/>
        <v>9269902.9126214087</v>
      </c>
      <c r="E233" s="31"/>
      <c r="F233" s="31">
        <f t="shared" si="22"/>
        <v>299029.12621359224</v>
      </c>
      <c r="G233" s="31">
        <f t="shared" si="21"/>
        <v>54542.912621359508</v>
      </c>
      <c r="H233" s="31">
        <f t="shared" si="18"/>
        <v>353572.03883495176</v>
      </c>
      <c r="I233" s="31"/>
      <c r="J233" s="33">
        <v>2038</v>
      </c>
      <c r="K233" s="34">
        <f>SUM(H222:H233)+I222</f>
        <v>4365870.0970873814</v>
      </c>
      <c r="L233" s="6">
        <f>SUM(M233:O233)</f>
        <v>4365870.0970873833</v>
      </c>
      <c r="M233" s="6">
        <f>SUM(F222:F233)</f>
        <v>3588349.5145631079</v>
      </c>
      <c r="N233" s="6">
        <f>SUM(G222:G233)</f>
        <v>777520.58252427494</v>
      </c>
      <c r="O233" s="6">
        <f>SUM(I222:I233)</f>
        <v>0</v>
      </c>
    </row>
    <row r="234" spans="1:15" x14ac:dyDescent="0.25">
      <c r="A234" s="25" t="s">
        <v>20</v>
      </c>
      <c r="B234" s="26">
        <f t="shared" si="19"/>
        <v>6.84</v>
      </c>
      <c r="C234" s="8">
        <v>31</v>
      </c>
      <c r="D234" s="23">
        <f t="shared" si="20"/>
        <v>8970873.7864078172</v>
      </c>
      <c r="E234" s="23"/>
      <c r="F234" s="23">
        <f t="shared" si="22"/>
        <v>299029.12621359224</v>
      </c>
      <c r="G234" s="23">
        <f t="shared" si="21"/>
        <v>54599.728155340104</v>
      </c>
      <c r="H234" s="23">
        <f t="shared" si="18"/>
        <v>353628.85436893237</v>
      </c>
      <c r="I234" s="23"/>
      <c r="J234" s="27"/>
      <c r="K234" s="23"/>
      <c r="L234" s="6"/>
      <c r="M234" s="6"/>
      <c r="N234" s="6"/>
      <c r="O234" s="6"/>
    </row>
    <row r="235" spans="1:15" x14ac:dyDescent="0.25">
      <c r="A235" s="25" t="s">
        <v>21</v>
      </c>
      <c r="B235" s="26">
        <f t="shared" si="19"/>
        <v>6.84</v>
      </c>
      <c r="C235" s="8">
        <v>28</v>
      </c>
      <c r="D235" s="23">
        <f t="shared" si="20"/>
        <v>8671844.6601942256</v>
      </c>
      <c r="E235" s="23"/>
      <c r="F235" s="23">
        <f t="shared" si="22"/>
        <v>299029.12621359224</v>
      </c>
      <c r="G235" s="23">
        <f t="shared" si="21"/>
        <v>52838.446601942043</v>
      </c>
      <c r="H235" s="23">
        <f t="shared" si="18"/>
        <v>351867.57281553431</v>
      </c>
      <c r="I235" s="23"/>
      <c r="J235" s="27"/>
      <c r="K235" s="23"/>
      <c r="L235" s="6"/>
      <c r="M235" s="6"/>
      <c r="N235" s="6"/>
      <c r="O235" s="6"/>
    </row>
    <row r="236" spans="1:15" x14ac:dyDescent="0.25">
      <c r="A236" s="25" t="s">
        <v>22</v>
      </c>
      <c r="B236" s="26">
        <f t="shared" si="19"/>
        <v>6.84</v>
      </c>
      <c r="C236" s="8">
        <v>31</v>
      </c>
      <c r="D236" s="23">
        <f t="shared" si="20"/>
        <v>8372815.5339806331</v>
      </c>
      <c r="E236" s="23"/>
      <c r="F236" s="23">
        <f t="shared" si="22"/>
        <v>299029.12621359224</v>
      </c>
      <c r="G236" s="23">
        <f t="shared" si="21"/>
        <v>46134.213592233282</v>
      </c>
      <c r="H236" s="23">
        <f t="shared" si="18"/>
        <v>345163.3398058255</v>
      </c>
      <c r="I236" s="23"/>
      <c r="J236" s="27"/>
      <c r="K236" s="23"/>
      <c r="L236" s="6"/>
      <c r="M236" s="6"/>
      <c r="N236" s="6"/>
      <c r="O236" s="6"/>
    </row>
    <row r="237" spans="1:15" x14ac:dyDescent="0.25">
      <c r="A237" s="25" t="s">
        <v>23</v>
      </c>
      <c r="B237" s="26">
        <f t="shared" si="19"/>
        <v>6.84</v>
      </c>
      <c r="C237" s="8">
        <v>30</v>
      </c>
      <c r="D237" s="23">
        <f t="shared" si="20"/>
        <v>8073786.4077670407</v>
      </c>
      <c r="E237" s="23"/>
      <c r="F237" s="23">
        <f t="shared" si="22"/>
        <v>299029.12621359224</v>
      </c>
      <c r="G237" s="23">
        <f t="shared" si="21"/>
        <v>49315.883495145928</v>
      </c>
      <c r="H237" s="23">
        <f t="shared" si="18"/>
        <v>348345.00970873819</v>
      </c>
      <c r="I237" s="23"/>
      <c r="J237" s="27"/>
      <c r="K237" s="23"/>
      <c r="L237" s="6"/>
      <c r="M237" s="6"/>
      <c r="N237" s="6"/>
      <c r="O237" s="6"/>
    </row>
    <row r="238" spans="1:15" x14ac:dyDescent="0.25">
      <c r="A238" s="25" t="s">
        <v>24</v>
      </c>
      <c r="B238" s="26">
        <f t="shared" si="19"/>
        <v>6.84</v>
      </c>
      <c r="C238" s="8">
        <v>31</v>
      </c>
      <c r="D238" s="23">
        <f t="shared" si="20"/>
        <v>7774757.2815534482</v>
      </c>
      <c r="E238" s="23"/>
      <c r="F238" s="23">
        <f t="shared" si="22"/>
        <v>299029.12621359224</v>
      </c>
      <c r="G238" s="23">
        <f t="shared" si="21"/>
        <v>46020.582524272133</v>
      </c>
      <c r="H238" s="23">
        <f t="shared" si="18"/>
        <v>345049.70873786439</v>
      </c>
      <c r="I238" s="23"/>
      <c r="J238" s="27"/>
      <c r="K238" s="23"/>
      <c r="L238" s="6"/>
      <c r="M238" s="6"/>
      <c r="N238" s="6"/>
      <c r="O238" s="6"/>
    </row>
    <row r="239" spans="1:15" x14ac:dyDescent="0.25">
      <c r="A239" s="25" t="s">
        <v>25</v>
      </c>
      <c r="B239" s="26">
        <f t="shared" si="19"/>
        <v>6.84</v>
      </c>
      <c r="C239" s="8">
        <v>30</v>
      </c>
      <c r="D239" s="23">
        <f t="shared" si="20"/>
        <v>7475728.1553398557</v>
      </c>
      <c r="E239" s="23"/>
      <c r="F239" s="23">
        <f t="shared" si="22"/>
        <v>299029.12621359224</v>
      </c>
      <c r="G239" s="23">
        <f t="shared" si="21"/>
        <v>45793.320388349814</v>
      </c>
      <c r="H239" s="23">
        <f t="shared" si="18"/>
        <v>344822.44660194207</v>
      </c>
      <c r="I239" s="23"/>
      <c r="J239" s="27"/>
      <c r="K239" s="23"/>
      <c r="L239" s="6"/>
      <c r="M239" s="6"/>
      <c r="N239" s="6"/>
      <c r="O239" s="6"/>
    </row>
    <row r="240" spans="1:15" s="42" customFormat="1" x14ac:dyDescent="0.25">
      <c r="A240" s="36" t="s">
        <v>26</v>
      </c>
      <c r="B240" s="37">
        <f t="shared" si="19"/>
        <v>6.84</v>
      </c>
      <c r="C240" s="38">
        <v>31</v>
      </c>
      <c r="D240" s="39">
        <f t="shared" si="20"/>
        <v>7176699.0291262632</v>
      </c>
      <c r="E240" s="39"/>
      <c r="F240" s="23">
        <f t="shared" si="22"/>
        <v>299029.12621359224</v>
      </c>
      <c r="G240" s="23">
        <f t="shared" si="21"/>
        <v>42611.650485437181</v>
      </c>
      <c r="H240" s="39">
        <f t="shared" si="18"/>
        <v>341640.77669902943</v>
      </c>
      <c r="I240" s="39"/>
      <c r="J240" s="40"/>
      <c r="K240" s="39"/>
      <c r="L240" s="41"/>
      <c r="M240" s="41"/>
      <c r="N240" s="41"/>
      <c r="O240" s="41"/>
    </row>
    <row r="241" spans="1:15" x14ac:dyDescent="0.25">
      <c r="A241" s="25" t="s">
        <v>27</v>
      </c>
      <c r="B241" s="26">
        <f t="shared" si="19"/>
        <v>6.84</v>
      </c>
      <c r="C241" s="8">
        <v>31</v>
      </c>
      <c r="D241" s="23">
        <f t="shared" si="20"/>
        <v>6877669.9029126707</v>
      </c>
      <c r="E241" s="23"/>
      <c r="F241" s="23">
        <f t="shared" si="22"/>
        <v>299029.12621359224</v>
      </c>
      <c r="G241" s="23">
        <f t="shared" si="21"/>
        <v>42270.757281553691</v>
      </c>
      <c r="H241" s="23">
        <f t="shared" si="18"/>
        <v>341299.88349514594</v>
      </c>
      <c r="I241" s="23"/>
      <c r="J241" s="27"/>
      <c r="K241" s="23"/>
      <c r="L241" s="6"/>
      <c r="M241" s="6"/>
      <c r="N241" s="6"/>
      <c r="O241" s="6"/>
    </row>
    <row r="242" spans="1:15" x14ac:dyDescent="0.25">
      <c r="A242" s="25" t="s">
        <v>28</v>
      </c>
      <c r="B242" s="26">
        <f t="shared" si="19"/>
        <v>6.84</v>
      </c>
      <c r="C242" s="8">
        <v>30</v>
      </c>
      <c r="D242" s="23">
        <f t="shared" si="20"/>
        <v>6578640.7766990783</v>
      </c>
      <c r="E242" s="23"/>
      <c r="F242" s="23">
        <f t="shared" si="22"/>
        <v>299029.12621359224</v>
      </c>
      <c r="G242" s="23">
        <f t="shared" si="21"/>
        <v>40509.475728155623</v>
      </c>
      <c r="H242" s="23">
        <f t="shared" si="18"/>
        <v>339538.60194174788</v>
      </c>
      <c r="I242" s="23"/>
      <c r="J242" s="27"/>
      <c r="K242" s="23"/>
      <c r="L242" s="6"/>
      <c r="M242" s="6"/>
      <c r="N242" s="6"/>
      <c r="O242" s="6"/>
    </row>
    <row r="243" spans="1:15" x14ac:dyDescent="0.25">
      <c r="A243" s="25" t="s">
        <v>29</v>
      </c>
      <c r="B243" s="26">
        <f t="shared" si="19"/>
        <v>6.84</v>
      </c>
      <c r="C243" s="8">
        <v>31</v>
      </c>
      <c r="D243" s="23">
        <f t="shared" si="20"/>
        <v>6279611.6504854858</v>
      </c>
      <c r="E243" s="23"/>
      <c r="F243" s="23">
        <f t="shared" si="22"/>
        <v>299029.12621359224</v>
      </c>
      <c r="G243" s="23">
        <f t="shared" si="21"/>
        <v>37498.252427184751</v>
      </c>
      <c r="H243" s="23">
        <f t="shared" si="18"/>
        <v>336527.37864077697</v>
      </c>
      <c r="I243" s="23"/>
      <c r="J243" s="27"/>
      <c r="K243" s="23"/>
      <c r="L243" s="6"/>
      <c r="M243" s="6"/>
      <c r="N243" s="6"/>
      <c r="O243" s="6"/>
    </row>
    <row r="244" spans="1:15" x14ac:dyDescent="0.25">
      <c r="A244" s="25" t="s">
        <v>30</v>
      </c>
      <c r="B244" s="26">
        <f t="shared" si="19"/>
        <v>6.84</v>
      </c>
      <c r="C244" s="8">
        <v>30</v>
      </c>
      <c r="D244" s="23">
        <f t="shared" si="20"/>
        <v>5980582.5242718933</v>
      </c>
      <c r="E244" s="23"/>
      <c r="F244" s="23">
        <f t="shared" si="22"/>
        <v>299029.12621359224</v>
      </c>
      <c r="G244" s="23">
        <f t="shared" si="21"/>
        <v>36986.912621359508</v>
      </c>
      <c r="H244" s="23">
        <f t="shared" si="18"/>
        <v>336016.03883495176</v>
      </c>
      <c r="I244" s="23"/>
      <c r="J244" s="27"/>
      <c r="K244" s="23"/>
      <c r="L244" s="6"/>
      <c r="M244" s="6"/>
      <c r="N244" s="6"/>
      <c r="O244" s="6"/>
    </row>
    <row r="245" spans="1:15" x14ac:dyDescent="0.25">
      <c r="A245" s="28" t="s">
        <v>49</v>
      </c>
      <c r="B245" s="29">
        <f t="shared" si="19"/>
        <v>6.84</v>
      </c>
      <c r="C245" s="30">
        <v>31</v>
      </c>
      <c r="D245" s="31">
        <f t="shared" si="20"/>
        <v>5681553.3980583008</v>
      </c>
      <c r="E245" s="31"/>
      <c r="F245" s="31">
        <f t="shared" si="22"/>
        <v>299029.12621359224</v>
      </c>
      <c r="G245" s="31">
        <f t="shared" si="21"/>
        <v>34089.320388349792</v>
      </c>
      <c r="H245" s="31">
        <f t="shared" si="18"/>
        <v>333118.44660194207</v>
      </c>
      <c r="I245" s="31"/>
      <c r="J245" s="33">
        <v>2039</v>
      </c>
      <c r="K245" s="34">
        <f>SUM(H234:H245)+I234</f>
        <v>4117018.0582524315</v>
      </c>
      <c r="L245" s="6">
        <f>SUM(M245:O245)</f>
        <v>4117018.0582524319</v>
      </c>
      <c r="M245" s="6">
        <f>SUM(F234:F245)</f>
        <v>3588349.5145631079</v>
      </c>
      <c r="N245" s="6">
        <f>SUM(G234:G245)</f>
        <v>528668.54368932394</v>
      </c>
      <c r="O245" s="6">
        <f>SUM(I234:I245)</f>
        <v>0</v>
      </c>
    </row>
    <row r="246" spans="1:15" x14ac:dyDescent="0.25">
      <c r="A246" s="25" t="s">
        <v>20</v>
      </c>
      <c r="B246" s="26">
        <f t="shared" si="19"/>
        <v>6.84</v>
      </c>
      <c r="C246" s="8">
        <v>31</v>
      </c>
      <c r="D246" s="23">
        <f t="shared" si="20"/>
        <v>5382524.2718447084</v>
      </c>
      <c r="E246" s="23"/>
      <c r="F246" s="23">
        <f t="shared" si="22"/>
        <v>299029.12621359224</v>
      </c>
      <c r="G246" s="23">
        <f t="shared" si="21"/>
        <v>33464.349514563393</v>
      </c>
      <c r="H246" s="23">
        <f t="shared" si="18"/>
        <v>332493.47572815564</v>
      </c>
      <c r="I246" s="23"/>
      <c r="J246" s="27"/>
      <c r="K246" s="23"/>
      <c r="L246" s="6"/>
      <c r="M246" s="6"/>
      <c r="N246" s="6"/>
      <c r="O246" s="6"/>
    </row>
    <row r="247" spans="1:15" x14ac:dyDescent="0.25">
      <c r="A247" s="25" t="s">
        <v>21</v>
      </c>
      <c r="B247" s="26">
        <f t="shared" si="19"/>
        <v>6.84</v>
      </c>
      <c r="C247" s="8">
        <v>29</v>
      </c>
      <c r="D247" s="23">
        <f t="shared" si="20"/>
        <v>5083495.1456311159</v>
      </c>
      <c r="E247" s="23"/>
      <c r="F247" s="23">
        <f t="shared" si="22"/>
        <v>299029.12621359224</v>
      </c>
      <c r="G247" s="23">
        <f t="shared" si="21"/>
        <v>31703.067961165329</v>
      </c>
      <c r="H247" s="23">
        <f t="shared" si="18"/>
        <v>330732.19417475758</v>
      </c>
      <c r="I247" s="23"/>
      <c r="J247" s="27"/>
      <c r="K247" s="23"/>
      <c r="L247" s="6"/>
      <c r="M247" s="6"/>
      <c r="N247" s="6"/>
      <c r="O247" s="6"/>
    </row>
    <row r="248" spans="1:15" x14ac:dyDescent="0.25">
      <c r="A248" s="25" t="s">
        <v>22</v>
      </c>
      <c r="B248" s="26">
        <f t="shared" si="19"/>
        <v>6.84</v>
      </c>
      <c r="C248" s="8">
        <v>31</v>
      </c>
      <c r="D248" s="23">
        <f t="shared" si="20"/>
        <v>4784466.0194175234</v>
      </c>
      <c r="E248" s="23"/>
      <c r="F248" s="23">
        <f t="shared" si="22"/>
        <v>299029.12621359224</v>
      </c>
      <c r="G248" s="23">
        <f t="shared" si="21"/>
        <v>28010.05825242745</v>
      </c>
      <c r="H248" s="23">
        <f t="shared" si="18"/>
        <v>327039.18446601968</v>
      </c>
      <c r="I248" s="23"/>
      <c r="J248" s="27"/>
      <c r="K248" s="23"/>
      <c r="L248" s="6"/>
      <c r="M248" s="6"/>
      <c r="N248" s="6"/>
      <c r="O248" s="6"/>
    </row>
    <row r="249" spans="1:15" x14ac:dyDescent="0.25">
      <c r="A249" s="25" t="s">
        <v>23</v>
      </c>
      <c r="B249" s="26">
        <f t="shared" si="19"/>
        <v>6.84</v>
      </c>
      <c r="C249" s="8">
        <v>30</v>
      </c>
      <c r="D249" s="23">
        <f t="shared" si="20"/>
        <v>4485436.8932039309</v>
      </c>
      <c r="E249" s="23"/>
      <c r="F249" s="23">
        <f t="shared" si="22"/>
        <v>299029.12621359224</v>
      </c>
      <c r="G249" s="23">
        <f t="shared" si="21"/>
        <v>28180.504854369214</v>
      </c>
      <c r="H249" s="23">
        <f t="shared" si="18"/>
        <v>327209.63106796145</v>
      </c>
      <c r="I249" s="23"/>
      <c r="J249" s="27"/>
      <c r="K249" s="23"/>
      <c r="L249" s="6"/>
      <c r="M249" s="6"/>
      <c r="N249" s="6"/>
      <c r="O249" s="6"/>
    </row>
    <row r="250" spans="1:15" x14ac:dyDescent="0.25">
      <c r="A250" s="25" t="s">
        <v>24</v>
      </c>
      <c r="B250" s="26">
        <f t="shared" si="19"/>
        <v>6.84</v>
      </c>
      <c r="C250" s="8">
        <v>31</v>
      </c>
      <c r="D250" s="23">
        <f t="shared" si="20"/>
        <v>4186407.7669903385</v>
      </c>
      <c r="E250" s="23"/>
      <c r="F250" s="23">
        <f t="shared" si="22"/>
        <v>299029.12621359224</v>
      </c>
      <c r="G250" s="23">
        <f t="shared" si="21"/>
        <v>25566.990291262409</v>
      </c>
      <c r="H250" s="23">
        <f t="shared" si="18"/>
        <v>324596.11650485464</v>
      </c>
      <c r="I250" s="23"/>
      <c r="J250" s="27"/>
      <c r="K250" s="23"/>
      <c r="L250" s="6"/>
      <c r="M250" s="6"/>
      <c r="N250" s="6"/>
      <c r="O250" s="6"/>
    </row>
    <row r="251" spans="1:15" x14ac:dyDescent="0.25">
      <c r="A251" s="25" t="s">
        <v>25</v>
      </c>
      <c r="B251" s="26">
        <f t="shared" si="19"/>
        <v>6.84</v>
      </c>
      <c r="C251" s="8">
        <v>30</v>
      </c>
      <c r="D251" s="23">
        <f t="shared" si="20"/>
        <v>3887378.640776746</v>
      </c>
      <c r="E251" s="23"/>
      <c r="F251" s="23">
        <f t="shared" si="22"/>
        <v>299029.12621359224</v>
      </c>
      <c r="G251" s="23">
        <f t="shared" si="21"/>
        <v>24657.941747573095</v>
      </c>
      <c r="H251" s="23">
        <f t="shared" si="18"/>
        <v>323687.06796116533</v>
      </c>
      <c r="I251" s="23"/>
      <c r="J251" s="27"/>
      <c r="K251" s="23"/>
      <c r="L251" s="6"/>
      <c r="M251" s="6"/>
      <c r="N251" s="6"/>
      <c r="O251" s="6"/>
    </row>
    <row r="252" spans="1:15" s="42" customFormat="1" x14ac:dyDescent="0.25">
      <c r="A252" s="36" t="s">
        <v>26</v>
      </c>
      <c r="B252" s="37">
        <f t="shared" si="19"/>
        <v>6.84</v>
      </c>
      <c r="C252" s="38">
        <v>31</v>
      </c>
      <c r="D252" s="39">
        <f t="shared" si="20"/>
        <v>3588349.5145631535</v>
      </c>
      <c r="E252" s="39"/>
      <c r="F252" s="23">
        <f t="shared" si="22"/>
        <v>299029.12621359224</v>
      </c>
      <c r="G252" s="23">
        <f t="shared" si="21"/>
        <v>22158.05825242745</v>
      </c>
      <c r="H252" s="39">
        <f t="shared" si="18"/>
        <v>321187.18446601968</v>
      </c>
      <c r="I252" s="39"/>
      <c r="J252" s="40"/>
      <c r="K252" s="39"/>
      <c r="L252" s="41"/>
      <c r="M252" s="41"/>
      <c r="N252" s="41"/>
      <c r="O252" s="41"/>
    </row>
    <row r="253" spans="1:15" x14ac:dyDescent="0.25">
      <c r="A253" s="25" t="s">
        <v>27</v>
      </c>
      <c r="B253" s="26">
        <f t="shared" si="19"/>
        <v>6.84</v>
      </c>
      <c r="C253" s="8">
        <v>31</v>
      </c>
      <c r="D253" s="23">
        <f t="shared" si="20"/>
        <v>3289320.388349561</v>
      </c>
      <c r="E253" s="23"/>
      <c r="F253" s="23">
        <f t="shared" si="22"/>
        <v>299029.12621359224</v>
      </c>
      <c r="G253" s="23">
        <f t="shared" si="21"/>
        <v>21135.378640776973</v>
      </c>
      <c r="H253" s="23">
        <f t="shared" si="18"/>
        <v>320164.50485436921</v>
      </c>
      <c r="I253" s="23"/>
      <c r="J253" s="27"/>
      <c r="K253" s="23"/>
      <c r="L253" s="6"/>
      <c r="M253" s="6"/>
      <c r="N253" s="6"/>
      <c r="O253" s="6"/>
    </row>
    <row r="254" spans="1:15" x14ac:dyDescent="0.25">
      <c r="A254" s="25" t="s">
        <v>28</v>
      </c>
      <c r="B254" s="26">
        <f t="shared" si="19"/>
        <v>6.84</v>
      </c>
      <c r="C254" s="8">
        <v>30</v>
      </c>
      <c r="D254" s="23">
        <f t="shared" si="20"/>
        <v>2990291.2621359685</v>
      </c>
      <c r="E254" s="23"/>
      <c r="F254" s="23">
        <f t="shared" si="22"/>
        <v>299029.12621359224</v>
      </c>
      <c r="G254" s="23">
        <f t="shared" si="21"/>
        <v>19374.097087378912</v>
      </c>
      <c r="H254" s="23">
        <f t="shared" si="18"/>
        <v>318403.22330097115</v>
      </c>
      <c r="I254" s="23"/>
      <c r="J254" s="27"/>
      <c r="K254" s="23"/>
      <c r="L254" s="6"/>
      <c r="M254" s="6"/>
      <c r="N254" s="6"/>
      <c r="O254" s="6"/>
    </row>
    <row r="255" spans="1:15" x14ac:dyDescent="0.25">
      <c r="A255" s="25" t="s">
        <v>29</v>
      </c>
      <c r="B255" s="26">
        <f t="shared" si="19"/>
        <v>6.84</v>
      </c>
      <c r="C255" s="8">
        <v>31</v>
      </c>
      <c r="D255" s="23">
        <f t="shared" si="20"/>
        <v>2691262.1359223761</v>
      </c>
      <c r="E255" s="23"/>
      <c r="F255" s="23">
        <f t="shared" si="22"/>
        <v>299029.12621359224</v>
      </c>
      <c r="G255" s="23">
        <f t="shared" si="21"/>
        <v>17044.660194175023</v>
      </c>
      <c r="H255" s="23">
        <f t="shared" si="18"/>
        <v>316073.78640776727</v>
      </c>
      <c r="I255" s="23"/>
      <c r="J255" s="27"/>
      <c r="K255" s="23"/>
      <c r="L255" s="6"/>
      <c r="M255" s="6"/>
      <c r="N255" s="6"/>
      <c r="O255" s="6"/>
    </row>
    <row r="256" spans="1:15" x14ac:dyDescent="0.25">
      <c r="A256" s="25" t="s">
        <v>30</v>
      </c>
      <c r="B256" s="26">
        <f t="shared" si="19"/>
        <v>6.84</v>
      </c>
      <c r="C256" s="8">
        <v>30</v>
      </c>
      <c r="D256" s="23">
        <f t="shared" si="20"/>
        <v>2392233.0097087836</v>
      </c>
      <c r="E256" s="23"/>
      <c r="F256" s="23">
        <f t="shared" si="22"/>
        <v>299029.12621359224</v>
      </c>
      <c r="G256" s="23">
        <f t="shared" si="21"/>
        <v>15851.533980582797</v>
      </c>
      <c r="H256" s="23">
        <f t="shared" si="18"/>
        <v>314880.66019417503</v>
      </c>
      <c r="I256" s="23"/>
      <c r="J256" s="27"/>
      <c r="K256" s="23"/>
      <c r="L256" s="6"/>
      <c r="M256" s="6"/>
      <c r="N256" s="6"/>
      <c r="O256" s="6"/>
    </row>
    <row r="257" spans="1:15" x14ac:dyDescent="0.25">
      <c r="A257" s="28" t="s">
        <v>50</v>
      </c>
      <c r="B257" s="29">
        <f t="shared" si="19"/>
        <v>6.84</v>
      </c>
      <c r="C257" s="30">
        <v>31</v>
      </c>
      <c r="D257" s="31">
        <f t="shared" si="20"/>
        <v>2093203.8834951913</v>
      </c>
      <c r="E257" s="31"/>
      <c r="F257" s="31">
        <f t="shared" si="22"/>
        <v>299029.12621359224</v>
      </c>
      <c r="G257" s="31">
        <f t="shared" si="21"/>
        <v>13635.728155340066</v>
      </c>
      <c r="H257" s="31">
        <f t="shared" si="18"/>
        <v>312664.85436893231</v>
      </c>
      <c r="I257" s="31"/>
      <c r="J257" s="33">
        <v>2040</v>
      </c>
      <c r="K257" s="34">
        <f>SUM(H246:H257)+I246</f>
        <v>3869131.8834951492</v>
      </c>
      <c r="L257" s="6">
        <f>SUM(M257:O257)</f>
        <v>3869131.8834951501</v>
      </c>
      <c r="M257" s="6">
        <f>SUM(F246:F257)</f>
        <v>3588349.5145631079</v>
      </c>
      <c r="N257" s="6">
        <f>SUM(G246:G257)</f>
        <v>280782.3689320421</v>
      </c>
      <c r="O257" s="6">
        <f>SUM(I246:I257)</f>
        <v>0</v>
      </c>
    </row>
    <row r="258" spans="1:15" x14ac:dyDescent="0.25">
      <c r="A258" s="25" t="s">
        <v>20</v>
      </c>
      <c r="B258" s="26">
        <f t="shared" si="19"/>
        <v>6.84</v>
      </c>
      <c r="C258" s="8">
        <v>31</v>
      </c>
      <c r="D258" s="23">
        <f t="shared" si="20"/>
        <v>1794174.7572815991</v>
      </c>
      <c r="E258" s="23"/>
      <c r="F258" s="23">
        <f t="shared" si="22"/>
        <v>299029.12621359224</v>
      </c>
      <c r="G258" s="23">
        <f t="shared" si="21"/>
        <v>12328.970873786679</v>
      </c>
      <c r="H258" s="23">
        <f t="shared" si="18"/>
        <v>311358.0970873789</v>
      </c>
      <c r="I258" s="23"/>
      <c r="J258" s="27"/>
      <c r="K258" s="23"/>
      <c r="L258" s="6"/>
      <c r="M258" s="6"/>
      <c r="N258" s="6"/>
      <c r="O258" s="6"/>
    </row>
    <row r="259" spans="1:15" x14ac:dyDescent="0.25">
      <c r="A259" s="25" t="s">
        <v>21</v>
      </c>
      <c r="B259" s="26">
        <f t="shared" si="19"/>
        <v>6.84</v>
      </c>
      <c r="C259" s="8">
        <v>28</v>
      </c>
      <c r="D259" s="23">
        <f t="shared" si="20"/>
        <v>1495145.6310680069</v>
      </c>
      <c r="E259" s="23"/>
      <c r="F259" s="23">
        <f t="shared" si="22"/>
        <v>299029.12621359224</v>
      </c>
      <c r="G259" s="23">
        <f t="shared" si="21"/>
        <v>10567.689320388619</v>
      </c>
      <c r="H259" s="23">
        <f t="shared" si="18"/>
        <v>309596.81553398084</v>
      </c>
      <c r="I259" s="23"/>
      <c r="J259" s="27"/>
      <c r="K259" s="23"/>
      <c r="L259" s="6"/>
      <c r="M259" s="6"/>
      <c r="N259" s="6"/>
      <c r="O259" s="6"/>
    </row>
    <row r="260" spans="1:15" x14ac:dyDescent="0.25">
      <c r="A260" s="25" t="s">
        <v>22</v>
      </c>
      <c r="B260" s="26">
        <f t="shared" si="19"/>
        <v>6.84</v>
      </c>
      <c r="C260" s="8">
        <v>31</v>
      </c>
      <c r="D260" s="23">
        <f t="shared" si="20"/>
        <v>1196116.5048544146</v>
      </c>
      <c r="E260" s="23"/>
      <c r="F260" s="23">
        <f t="shared" si="22"/>
        <v>299029.12621359224</v>
      </c>
      <c r="G260" s="23">
        <f t="shared" si="21"/>
        <v>7954.1747572817967</v>
      </c>
      <c r="H260" s="23">
        <f t="shared" si="18"/>
        <v>306983.30097087403</v>
      </c>
      <c r="I260" s="23"/>
      <c r="J260" s="27"/>
      <c r="K260" s="23"/>
      <c r="L260" s="6"/>
      <c r="M260" s="6"/>
      <c r="N260" s="6"/>
      <c r="O260" s="6"/>
    </row>
    <row r="261" spans="1:15" x14ac:dyDescent="0.25">
      <c r="A261" s="25" t="s">
        <v>23</v>
      </c>
      <c r="B261" s="26">
        <f t="shared" si="19"/>
        <v>6.84</v>
      </c>
      <c r="C261" s="8">
        <v>30</v>
      </c>
      <c r="D261" s="23">
        <f t="shared" si="20"/>
        <v>897087.37864082237</v>
      </c>
      <c r="E261" s="23"/>
      <c r="F261" s="23">
        <f t="shared" si="22"/>
        <v>299029.12621359224</v>
      </c>
      <c r="G261" s="23">
        <f t="shared" si="21"/>
        <v>7045.1262135925026</v>
      </c>
      <c r="H261" s="23">
        <f t="shared" si="18"/>
        <v>306074.25242718472</v>
      </c>
      <c r="I261" s="23"/>
      <c r="J261" s="27"/>
      <c r="K261" s="23"/>
      <c r="L261" s="6"/>
      <c r="M261" s="6"/>
      <c r="N261" s="6"/>
      <c r="O261" s="6"/>
    </row>
    <row r="262" spans="1:15" x14ac:dyDescent="0.25">
      <c r="A262" s="25" t="s">
        <v>24</v>
      </c>
      <c r="B262" s="26">
        <f t="shared" si="19"/>
        <v>6.84</v>
      </c>
      <c r="C262" s="8">
        <v>31</v>
      </c>
      <c r="D262" s="23">
        <f t="shared" si="20"/>
        <v>598058.25242723012</v>
      </c>
      <c r="E262" s="23"/>
      <c r="F262" s="23">
        <f t="shared" si="22"/>
        <v>299029.12621359224</v>
      </c>
      <c r="G262" s="23">
        <f t="shared" si="21"/>
        <v>5113.3980582526874</v>
      </c>
      <c r="H262" s="23">
        <f t="shared" si="18"/>
        <v>304142.52427184494</v>
      </c>
      <c r="I262" s="23"/>
      <c r="J262" s="27"/>
      <c r="K262" s="23"/>
      <c r="L262" s="6"/>
      <c r="M262" s="6"/>
      <c r="N262" s="6"/>
      <c r="O262" s="6"/>
    </row>
    <row r="263" spans="1:15" x14ac:dyDescent="0.25">
      <c r="A263" s="25" t="s">
        <v>25</v>
      </c>
      <c r="B263" s="26">
        <f t="shared" si="19"/>
        <v>6.84</v>
      </c>
      <c r="C263" s="8">
        <v>30</v>
      </c>
      <c r="D263" s="23">
        <f t="shared" si="20"/>
        <v>299029.12621363788</v>
      </c>
      <c r="E263" s="23"/>
      <c r="F263" s="23">
        <f t="shared" si="22"/>
        <v>299029.12621359224</v>
      </c>
      <c r="G263" s="23">
        <f t="shared" si="21"/>
        <v>3522.563106796385</v>
      </c>
      <c r="H263" s="23">
        <f t="shared" si="18"/>
        <v>302551.68932038866</v>
      </c>
      <c r="I263" s="23"/>
      <c r="J263" s="27"/>
      <c r="K263" s="23"/>
      <c r="L263" s="6"/>
      <c r="M263" s="6"/>
      <c r="N263" s="6"/>
      <c r="O263" s="6"/>
    </row>
    <row r="264" spans="1:15" s="42" customFormat="1" x14ac:dyDescent="0.25">
      <c r="A264" s="36" t="s">
        <v>26</v>
      </c>
      <c r="B264" s="37">
        <f t="shared" si="19"/>
        <v>6.84</v>
      </c>
      <c r="C264" s="38">
        <v>31</v>
      </c>
      <c r="D264" s="39">
        <f t="shared" si="20"/>
        <v>4.5634806156158447E-8</v>
      </c>
      <c r="E264" s="39"/>
      <c r="F264" s="23">
        <f t="shared" si="22"/>
        <v>299029.12621359224</v>
      </c>
      <c r="G264" s="23">
        <f t="shared" si="21"/>
        <v>1704.4660194177359</v>
      </c>
      <c r="H264" s="39">
        <f t="shared" si="18"/>
        <v>300733.59223300999</v>
      </c>
      <c r="I264" s="39"/>
      <c r="J264" s="40"/>
      <c r="K264" s="39"/>
      <c r="L264" s="41"/>
      <c r="M264" s="41"/>
      <c r="N264" s="41"/>
      <c r="O264" s="41"/>
    </row>
    <row r="265" spans="1:15" x14ac:dyDescent="0.25">
      <c r="A265" s="25" t="s">
        <v>27</v>
      </c>
      <c r="B265" s="26">
        <f t="shared" si="19"/>
        <v>6.84</v>
      </c>
      <c r="C265" s="8">
        <v>31</v>
      </c>
      <c r="D265" s="23">
        <f t="shared" si="20"/>
        <v>4.5634806156158447E-8</v>
      </c>
      <c r="E265" s="23"/>
      <c r="F265" s="23"/>
      <c r="G265" s="23">
        <f t="shared" si="21"/>
        <v>2.6878900825977323E-10</v>
      </c>
      <c r="H265" s="23">
        <f t="shared" si="18"/>
        <v>2.6878900825977323E-10</v>
      </c>
      <c r="I265" s="23"/>
      <c r="J265" s="27"/>
      <c r="K265" s="23"/>
      <c r="L265" s="6"/>
      <c r="M265" s="6"/>
      <c r="N265" s="6"/>
      <c r="O265" s="6"/>
    </row>
    <row r="266" spans="1:15" x14ac:dyDescent="0.25">
      <c r="A266" s="25" t="s">
        <v>28</v>
      </c>
      <c r="B266" s="26">
        <f t="shared" si="19"/>
        <v>6.84</v>
      </c>
      <c r="C266" s="8">
        <v>30</v>
      </c>
      <c r="D266" s="23">
        <f t="shared" si="20"/>
        <v>4.5634806156158447E-8</v>
      </c>
      <c r="E266" s="23"/>
      <c r="F266" s="23"/>
      <c r="G266" s="23">
        <f t="shared" si="21"/>
        <v>2.6878900825977323E-10</v>
      </c>
      <c r="H266" s="23">
        <f t="shared" si="18"/>
        <v>2.6878900825977323E-10</v>
      </c>
      <c r="I266" s="23"/>
      <c r="J266" s="27"/>
      <c r="K266" s="23"/>
      <c r="L266" s="6"/>
      <c r="M266" s="6"/>
      <c r="N266" s="6"/>
      <c r="O266" s="6"/>
    </row>
    <row r="267" spans="1:15" x14ac:dyDescent="0.25">
      <c r="A267" s="25" t="s">
        <v>29</v>
      </c>
      <c r="B267" s="26">
        <f t="shared" si="19"/>
        <v>6.84</v>
      </c>
      <c r="C267" s="8">
        <v>31</v>
      </c>
      <c r="D267" s="23">
        <f t="shared" si="20"/>
        <v>4.5634806156158447E-8</v>
      </c>
      <c r="E267" s="23"/>
      <c r="F267" s="23"/>
      <c r="G267" s="23">
        <f t="shared" si="21"/>
        <v>2.6011839509010314E-10</v>
      </c>
      <c r="H267" s="23">
        <f t="shared" si="18"/>
        <v>2.6011839509010314E-10</v>
      </c>
      <c r="I267" s="23"/>
      <c r="J267" s="27"/>
      <c r="K267" s="23"/>
      <c r="L267" s="6"/>
      <c r="M267" s="6"/>
      <c r="N267" s="6"/>
      <c r="O267" s="6"/>
    </row>
    <row r="268" spans="1:15" x14ac:dyDescent="0.25">
      <c r="A268" s="25" t="s">
        <v>30</v>
      </c>
      <c r="B268" s="26">
        <f t="shared" si="19"/>
        <v>6.84</v>
      </c>
      <c r="C268" s="8">
        <v>30</v>
      </c>
      <c r="D268" s="23">
        <f t="shared" si="20"/>
        <v>4.5634806156158447E-8</v>
      </c>
      <c r="E268" s="23"/>
      <c r="F268" s="23"/>
      <c r="G268" s="23">
        <f t="shared" si="21"/>
        <v>2.6878900825977323E-10</v>
      </c>
      <c r="H268" s="23">
        <f t="shared" si="18"/>
        <v>2.6878900825977323E-10</v>
      </c>
      <c r="I268" s="23"/>
      <c r="J268" s="27"/>
      <c r="K268" s="23"/>
      <c r="L268" s="6"/>
      <c r="M268" s="6"/>
      <c r="N268" s="6"/>
      <c r="O268" s="6"/>
    </row>
    <row r="269" spans="1:15" x14ac:dyDescent="0.25">
      <c r="A269" s="28" t="s">
        <v>51</v>
      </c>
      <c r="B269" s="29">
        <f t="shared" si="19"/>
        <v>6.84</v>
      </c>
      <c r="C269" s="30">
        <v>31</v>
      </c>
      <c r="D269" s="31">
        <f t="shared" si="20"/>
        <v>4.5634806156158447E-8</v>
      </c>
      <c r="E269" s="31"/>
      <c r="F269" s="31"/>
      <c r="G269" s="31">
        <f t="shared" si="21"/>
        <v>2.6011839509010314E-10</v>
      </c>
      <c r="H269" s="31">
        <f t="shared" si="18"/>
        <v>2.6011839509010314E-10</v>
      </c>
      <c r="I269" s="31"/>
      <c r="J269" s="33">
        <v>2041</v>
      </c>
      <c r="K269" s="34">
        <f>SUM(H258:H269)+I258</f>
        <v>2141440.2718446646</v>
      </c>
      <c r="L269" s="6">
        <f>SUM(M269:O269)</f>
        <v>2141440.2718446637</v>
      </c>
      <c r="M269" s="6">
        <f>SUM(F258:F269)</f>
        <v>2093203.8834951457</v>
      </c>
      <c r="N269" s="6">
        <f>SUM(G258:G269)</f>
        <v>48236.388349517729</v>
      </c>
      <c r="O269" s="6">
        <f>SUM(I258:I269)</f>
        <v>0</v>
      </c>
    </row>
  </sheetData>
  <mergeCells count="8">
    <mergeCell ref="B1:F1"/>
    <mergeCell ref="J16:K16"/>
    <mergeCell ref="A5:C5"/>
    <mergeCell ref="A6:C6"/>
    <mergeCell ref="A7:C7"/>
    <mergeCell ref="A8:C8"/>
    <mergeCell ref="A9:C9"/>
    <mergeCell ref="A10:C1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CREDIT NOU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Chivoiu Monica-Andreea</dc:creator>
  <cp:lastModifiedBy>Chivoiu Monica-Andreea</cp:lastModifiedBy>
  <dcterms:created xsi:type="dcterms:W3CDTF">2026-07-07T12:53:39Z</dcterms:created>
  <dcterms:modified xsi:type="dcterms:W3CDTF">2026-07-07T13:10:45Z</dcterms:modified>
</cp:coreProperties>
</file>